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renee.reeves\OneDrive - Horizon Discovery\Desktop\reload\"/>
    </mc:Choice>
  </mc:AlternateContent>
  <xr:revisionPtr revIDLastSave="0" documentId="8_{0D00C70D-6485-416B-8967-BF0CE6BB4788}" xr6:coauthVersionLast="47" xr6:coauthVersionMax="47" xr10:uidLastSave="{00000000-0000-0000-0000-000000000000}"/>
  <workbookProtection lockStructure="1"/>
  <bookViews>
    <workbookView xWindow="-98" yWindow="-98" windowWidth="20715" windowHeight="13276" xr2:uid="{00000000-000D-0000-FFFF-FFFF00000000}"/>
  </bookViews>
  <sheets>
    <sheet name="Pooled Screening Protoco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6" i="4" l="1"/>
  <c r="AC26" i="4"/>
  <c r="Q39" i="4"/>
  <c r="AS49" i="4"/>
  <c r="F54" i="4"/>
  <c r="W54" i="4"/>
  <c r="AB59" i="4"/>
  <c r="AM59" i="4" s="1"/>
  <c r="O103" i="4" s="1"/>
  <c r="AH103" i="4" s="1"/>
  <c r="D106" i="4" s="1"/>
  <c r="AJ106" i="4" s="1"/>
  <c r="D84" i="4"/>
  <c r="Q84" i="4"/>
  <c r="Y89" i="4"/>
  <c r="Y92" i="4"/>
  <c r="V95" i="4"/>
  <c r="D100" i="4"/>
  <c r="U106" i="4"/>
  <c r="AH113" i="4"/>
  <c r="AO113" i="4"/>
  <c r="F116" i="4"/>
  <c r="D152" i="4"/>
  <c r="AB152" i="4"/>
  <c r="T155" i="4"/>
  <c r="AO155" i="4"/>
  <c r="AH54" i="4"/>
  <c r="F59" i="4"/>
  <c r="AH84" i="4"/>
  <c r="D138" i="4"/>
  <c r="AM138" i="4"/>
  <c r="D141" i="4"/>
  <c r="X141" i="4"/>
  <c r="D89" i="4"/>
  <c r="AT89" i="4"/>
  <c r="D144" i="4"/>
  <c r="AL144" i="4"/>
  <c r="D147" i="4" s="1"/>
  <c r="AF147" i="4" s="1"/>
  <c r="AY158" i="4"/>
  <c r="D92" i="4"/>
  <c r="AW92" i="4"/>
  <c r="D95" i="4"/>
  <c r="AL95" i="4"/>
  <c r="L100" i="4"/>
  <c r="AI100" i="4"/>
  <c r="D103" i="4"/>
  <c r="AT163" i="4"/>
  <c r="AT161" i="4"/>
  <c r="AT164" i="4"/>
  <c r="AT159" i="4"/>
  <c r="AT166" i="4"/>
  <c r="AT165" i="4"/>
  <c r="AT160" i="4"/>
  <c r="AT162" i="4"/>
</calcChain>
</file>

<file path=xl/sharedStrings.xml><?xml version="1.0" encoding="utf-8"?>
<sst xmlns="http://schemas.openxmlformats.org/spreadsheetml/2006/main" count="337" uniqueCount="273">
  <si>
    <t>% FBS (0.5-2% recommended)</t>
  </si>
  <si>
    <t>Transduction medium:</t>
  </si>
  <si>
    <t>Transduction medium additives:</t>
  </si>
  <si>
    <t>Cell density at transduction:</t>
  </si>
  <si>
    <t>1.</t>
  </si>
  <si>
    <t>2.</t>
  </si>
  <si>
    <t>3.</t>
  </si>
  <si>
    <t>The day before transduction seed a 96-well cell culture plate (Destination Plate) with your cells at</t>
  </si>
  <si>
    <t>Make dilution medium using</t>
  </si>
  <si>
    <t xml:space="preserve">% FBS and </t>
  </si>
  <si>
    <t>Use one row of the plate for each replicate of the dilution series of the lentiviral stock.</t>
  </si>
  <si>
    <t>a.</t>
  </si>
  <si>
    <t>Add 40 µL of dilution medium to wells A1 and B1.  Add 80 µL of dilution medium to each well A2-A8 and B2-B8.</t>
  </si>
  <si>
    <t>b.</t>
  </si>
  <si>
    <t>Mix contents of each well by pipetting 10-15 times. Discard pipette tip.</t>
  </si>
  <si>
    <t>c.</t>
  </si>
  <si>
    <t>Mix contents of each well by pipetting 10-15 times.  Discard pipette tip.</t>
  </si>
  <si>
    <t>d.</t>
  </si>
  <si>
    <t>Repeat transfer of 20 µL for columns 2 through 8, mixing 10-15 times for each dilution.</t>
  </si>
  <si>
    <t>e</t>
  </si>
  <si>
    <t>4.</t>
  </si>
  <si>
    <t>Remove culture medium from the cells in the 96-well plate.</t>
  </si>
  <si>
    <t>5.</t>
  </si>
  <si>
    <t>Be careful to not create bubbles.</t>
  </si>
  <si>
    <t>6.</t>
  </si>
  <si>
    <t>7.</t>
  </si>
  <si>
    <t>8.</t>
  </si>
  <si>
    <t>9.</t>
  </si>
  <si>
    <t>Count each multi-cell colony as one transduction event.</t>
  </si>
  <si>
    <t>Calculate the average number of TurboGFP-positive colonies from the same destination well of each replicate.</t>
  </si>
  <si>
    <t>TU/mL</t>
  </si>
  <si>
    <t xml:space="preserve">On day 0, plate cells at a density appropriate for your cell type.  Incubate overnight. </t>
  </si>
  <si>
    <t>Incubate for 3-6 days.</t>
  </si>
  <si>
    <t xml:space="preserve">Approximately every 2-3 days replace with freshly prepared puromycin medium. </t>
  </si>
  <si>
    <t xml:space="preserve">Monitor the cells daily and visually observe the percentage of surviving cells. </t>
  </si>
  <si>
    <t>Optimum effectiveness should be reached in 3-6 days under puromycin selection.</t>
  </si>
  <si>
    <t xml:space="preserve">The minimum antibiotic concentration to use is the lowest concentration that kills 100% of the cells in 3-6 days </t>
  </si>
  <si>
    <t>from the start of antibiotic selection:</t>
  </si>
  <si>
    <t>Puromycin concentration:</t>
  </si>
  <si>
    <t>Days of antibiotic selection:</t>
  </si>
  <si>
    <t>Transfer 20 µL from wells A1 and B1 to the corresponding wells in column 2.</t>
  </si>
  <si>
    <t>Transfer 25 µL of each dilution of virus from the 96-well dilution plate to the corresponding wells in the Destination Plate.</t>
  </si>
  <si>
    <t>Number of biological replicates:</t>
  </si>
  <si>
    <t>TU/mL functional titer</t>
  </si>
  <si>
    <t>Number of plates required per sample</t>
  </si>
  <si>
    <t>plates per sample</t>
  </si>
  <si>
    <t>TU</t>
  </si>
  <si>
    <t>mL lentiviral particles</t>
  </si>
  <si>
    <t>mL lentiviral particles per pool</t>
  </si>
  <si>
    <t>At 48-72 hours post-transduction, examine the cells microscopically for the presence of TurboGFP reporter expression.</t>
  </si>
  <si>
    <t>Begin puromycin selection to remove non-transduced cells. Monitor the cells daily.</t>
  </si>
  <si>
    <t>Once a pure population of transduced cells has been obtained, begin selection screening.</t>
  </si>
  <si>
    <t>B. Genomic DNA isolation</t>
  </si>
  <si>
    <t xml:space="preserve">Collect cells for gDNA isolation by trypsinizing and counting. </t>
  </si>
  <si>
    <t>Use at least the number of cells that corresponds to the desired number of viral integrants.</t>
  </si>
  <si>
    <t>Combine gDNA isolations after elution, as needed.</t>
  </si>
  <si>
    <t>ng gDNA</t>
  </si>
  <si>
    <t>Sequencing reads per sample</t>
  </si>
  <si>
    <t>iii. PCR from genomic DNA</t>
  </si>
  <si>
    <t>Component</t>
  </si>
  <si>
    <t>5x Phusion HF Buffer</t>
  </si>
  <si>
    <t>10 mM dNTPs</t>
  </si>
  <si>
    <t>0.5 M</t>
  </si>
  <si>
    <t>Total</t>
  </si>
  <si>
    <t>5 M Betaine</t>
  </si>
  <si>
    <t>PCR cycling conditions</t>
  </si>
  <si>
    <t>Temperature</t>
  </si>
  <si>
    <t>Time</t>
  </si>
  <si>
    <t>Cycles</t>
  </si>
  <si>
    <t>1</t>
  </si>
  <si>
    <t>3 minutes</t>
  </si>
  <si>
    <t>23</t>
  </si>
  <si>
    <t>10 seconds</t>
  </si>
  <si>
    <t>15 seconds</t>
  </si>
  <si>
    <t xml:space="preserve">Follow the manufacturer's instructions for Illumina platform sequencing. </t>
  </si>
  <si>
    <t>Bin each index tag.</t>
  </si>
  <si>
    <t>Perform differential expression analysis to determine primary hits.</t>
  </si>
  <si>
    <t>Transduction conditions should be determined for your cell line and screening conditions and can be noted here:</t>
  </si>
  <si>
    <t>Transduction duration:</t>
  </si>
  <si>
    <t>hours (4-24 hours recommended)</t>
  </si>
  <si>
    <t>Incubate the cells for</t>
  </si>
  <si>
    <t>hours.</t>
  </si>
  <si>
    <t>Culture cells for 48-72 hours.</t>
  </si>
  <si>
    <t>Relative transduction efficiency of your cell line:</t>
  </si>
  <si>
    <t>Relative transduction efficiency of your cell line</t>
  </si>
  <si>
    <t>÷</t>
  </si>
  <si>
    <t>=</t>
  </si>
  <si>
    <t>Cells required at transduction</t>
  </si>
  <si>
    <t>relative transduction efficiency</t>
  </si>
  <si>
    <t>% FBS,</t>
  </si>
  <si>
    <t>hours post-transduction, add additional normal growth medium to your cells such that the cells can be incubated</t>
  </si>
  <si>
    <t xml:space="preserve">for 48-72 hours. </t>
  </si>
  <si>
    <t>Sample indices per sequencing lane</t>
  </si>
  <si>
    <t>Average shRNA fold representation during transduction:</t>
  </si>
  <si>
    <t>Trim sequences to 22 base pairs.</t>
  </si>
  <si>
    <t>of lentiviral particles so that the cells are just covered.</t>
  </si>
  <si>
    <t>Allow lentiviral particle-Polybrene complexes to form for 3-5 minutes at room temperature.</t>
  </si>
  <si>
    <t>Every 2-3 days, replace with fresh medium containing puromycin.</t>
  </si>
  <si>
    <t>Desired MOI:</t>
  </si>
  <si>
    <t>fold representation (&gt; 500 recommended)</t>
  </si>
  <si>
    <t>Combine reactions amplifying the same gDNA sample into a single 1.5 mL tube.</t>
  </si>
  <si>
    <t>Functional titer of non-targeting control in your cell line:</t>
  </si>
  <si>
    <t>Functional titer of non-targeting control in your cell line</t>
  </si>
  <si>
    <t>replicates (&gt; 1 recommended)</t>
  </si>
  <si>
    <t>Choose one well in the destination plate for counting TurboGFP-expressing colonies of cells.</t>
  </si>
  <si>
    <t>Assess DNA purity and quantify the isolated gDNA by spectrophotometry.</t>
  </si>
  <si>
    <t>200 µM each</t>
  </si>
  <si>
    <t>0.5 µM</t>
  </si>
  <si>
    <t>0.08 U/µL</t>
  </si>
  <si>
    <t>Phusion Hot Start II DNA polymerase (2 U/µL)</t>
  </si>
  <si>
    <t>16.5 ng/µL</t>
  </si>
  <si>
    <t>50 µL</t>
  </si>
  <si>
    <t>Assay-specific conditions, such as application of selective pressure and phenotypic selection, should be determined and optimized before beginning the screen. Wherever possible, optimize your assay using a positive control shRNA against a known gene target.</t>
  </si>
  <si>
    <t>Critical parameters to decide upon include average shRNA fold representation and the number of biological replicates. The technical manual provides details on how to determine these factors.</t>
  </si>
  <si>
    <t>µg/mL Polybrene.</t>
  </si>
  <si>
    <t>TurboGFP-positive colonies</t>
  </si>
  <si>
    <t>Desired MOI</t>
  </si>
  <si>
    <t>µg/mL Polybrene and the appropriate volume</t>
  </si>
  <si>
    <t>Split cells into at least two populations: one as a reference and another for application of selective pressure and phenotypic selection.</t>
  </si>
  <si>
    <t>Expected deep sequencing read output</t>
  </si>
  <si>
    <t>Final Concentration</t>
  </si>
  <si>
    <t>Master Mix (µL)</t>
  </si>
  <si>
    <t>Number of constructs in the lentiviral pool</t>
  </si>
  <si>
    <t>Mass of gDNA required to maintain representation of each construct</t>
  </si>
  <si>
    <t>Number of constructs in lentiviral pool</t>
  </si>
  <si>
    <t>98 °C</t>
  </si>
  <si>
    <t>72 °C</t>
  </si>
  <si>
    <t>Confirm that a 237-base pair amplicon is achieved from each sample by running 10 µL of PCR product on a 2% agarose gel.</t>
  </si>
  <si>
    <r>
      <t>Volume of lentiviral particles per biological replicate (mL)</t>
    </r>
    <r>
      <rPr>
        <b/>
        <sz val="11"/>
        <color indexed="8"/>
        <rFont val="Arial"/>
        <family val="2"/>
      </rPr>
      <t/>
    </r>
  </si>
  <si>
    <t>ng per reaction</t>
  </si>
  <si>
    <t>output reads required per sample</t>
  </si>
  <si>
    <t>sample indices per lane</t>
  </si>
  <si>
    <t>4 units of polymerase per PCR</t>
  </si>
  <si>
    <t>cells required at transduction</t>
  </si>
  <si>
    <t>biological replicates</t>
  </si>
  <si>
    <t>plates per pool</t>
  </si>
  <si>
    <t>Required number of lentiviral particles (TU)</t>
  </si>
  <si>
    <t>constructs</t>
  </si>
  <si>
    <t>Number of constructs per pooled library:</t>
  </si>
  <si>
    <t>Day 1</t>
  </si>
  <si>
    <t>Seed cells in normal growth medium. Incubate overnight.</t>
  </si>
  <si>
    <t>Day 2</t>
  </si>
  <si>
    <t xml:space="preserve">Remove the growth medium and add medium with </t>
  </si>
  <si>
    <t>Day 4-8</t>
  </si>
  <si>
    <t>0.7 (number of reads adjustment)</t>
  </si>
  <si>
    <t>60 °C</t>
  </si>
  <si>
    <t>units Phusion HSII</t>
  </si>
  <si>
    <t>Dilution factor</t>
  </si>
  <si>
    <t>Volume of lentiviral particles</t>
  </si>
  <si>
    <t>Functional titer</t>
  </si>
  <si>
    <t>Titer of non-targeting control in C of A</t>
  </si>
  <si>
    <t>Titer of the lentiviral pool in C of A</t>
  </si>
  <si>
    <t>Relative functional titer in your cell line</t>
  </si>
  <si>
    <t>TU/mL relative functional titer</t>
  </si>
  <si>
    <t>Desired fold representation</t>
  </si>
  <si>
    <t>Number of cells required at the time of transduction</t>
  </si>
  <si>
    <t>Cell density at transduction</t>
  </si>
  <si>
    <t>Number of biological replicates</t>
  </si>
  <si>
    <t>Number of plates required per pool</t>
  </si>
  <si>
    <t>Functional titer in your cell line (TU/mL)</t>
  </si>
  <si>
    <t>Volume of lentiviral particles per biological replicate (mL)</t>
  </si>
  <si>
    <t>Volume of lentiviral particles per pool (mL)</t>
  </si>
  <si>
    <t>Nanograms per genome</t>
  </si>
  <si>
    <t>Number of samples per pool</t>
  </si>
  <si>
    <t>Units of polymerase per pool</t>
  </si>
  <si>
    <t>Output reads required per sample</t>
  </si>
  <si>
    <t>Sample indices per lane</t>
  </si>
  <si>
    <t>Read coverage per construct</t>
  </si>
  <si>
    <t>SMARTvector Non-targeting Control titer as provided in Certificate of Analysis (C of A):</t>
  </si>
  <si>
    <t>Make dilutions of SMARTvector Non-targeting Control lentiviral particles in a round-bottom 96-well plate (Dilution Plate).</t>
  </si>
  <si>
    <t xml:space="preserve">Thaw SMARTvector Non-targeting Control lentiviral particles on ice and then add 10 µL each to wells A1 and B1. </t>
  </si>
  <si>
    <t>Transducing units of lentiviral particles (calculate for each lentiviral pooled library):</t>
  </si>
  <si>
    <t>Volume of lentiviral particles per sample (calculate for each lentiviral pooled library):</t>
  </si>
  <si>
    <t>Volume of lentiviral particles per pool (calculate for each lentiviral pooled library):</t>
  </si>
  <si>
    <t>Align sequence reads with FASTA files provided with your lentiviral pooled library.</t>
  </si>
  <si>
    <t>3 Required materials for lentiviral pooled screening</t>
  </si>
  <si>
    <t xml:space="preserve">Determine materials required </t>
  </si>
  <si>
    <t>4 Assay development and optimization</t>
  </si>
  <si>
    <t>Select promoter and reporter option for your library and controls</t>
  </si>
  <si>
    <t>B. Optimization of lentiviral transduction</t>
  </si>
  <si>
    <t>C. Determination of functional titer</t>
  </si>
  <si>
    <t>D. Optimization of puromycin selection</t>
  </si>
  <si>
    <t>E. Determination of assay-specific screening conditions</t>
  </si>
  <si>
    <t>F. Selection of average fold representation and number of biological replicates</t>
  </si>
  <si>
    <t>G. Calculation of number of cells needed for transduction</t>
  </si>
  <si>
    <t>H. Calculation of volume of lentiviral particles needed for transduction</t>
  </si>
  <si>
    <t>6.  Illumina platform sequencing</t>
  </si>
  <si>
    <t>7.  Hit identification and follow up</t>
  </si>
  <si>
    <t>C. PCR amplification of constructs from genomic DNA</t>
  </si>
  <si>
    <t>Amount of gDNA required to maintain fold representation (calculate for each lentiviral pooled library):</t>
  </si>
  <si>
    <t>ii. Multiplexing of high-throughput sequencing samples</t>
  </si>
  <si>
    <t>Units of Phusion HotStart II DNA Polymerase required per pool (calculate for each lentiviral pooled library):</t>
  </si>
  <si>
    <t>PCR components for construct amplification (calculate Master Mix for each sample)</t>
  </si>
  <si>
    <t>Purify PCR products.</t>
  </si>
  <si>
    <t>Evaluate purified amplicons using the quality standards recommended by your Illumina platform.</t>
  </si>
  <si>
    <t>Load Illumina flow cell with amplicon samples (we recommend 7-10 pM using standard loading volumes).</t>
  </si>
  <si>
    <t>Number of plates required per pooled library (calculate for each lentiviral pool):</t>
  </si>
  <si>
    <t>Functional titer in your cell line (calculate for each lentiviral pooled library):</t>
  </si>
  <si>
    <t>Desired number of cells with lentiviral integrants (calculate for each lentiviral pooled library):</t>
  </si>
  <si>
    <t>Number of cells required at the time of transduction (calculate for each lentiviral pooled library):</t>
  </si>
  <si>
    <t>Number of plates required per sample (calculate for each lentiviral pooled library):</t>
  </si>
  <si>
    <t>5 minutes</t>
  </si>
  <si>
    <t>Follow manufacturer's protocol for gDNA isolation.</t>
  </si>
  <si>
    <t>×</t>
  </si>
  <si>
    <t xml:space="preserve">constructs  × </t>
  </si>
  <si>
    <t>Maintain your desired construct fold representation in the library at each cell passage.</t>
  </si>
  <si>
    <t xml:space="preserve">If a single lentiviral pool will be added to multiple plates, divide the volume of lentiviral particles evenly between plates.    </t>
  </si>
  <si>
    <t>1×</t>
  </si>
  <si>
    <t>SMARTvector or shMIMIC Lentiviral Pooled Library titer as provided in Certificate of Analysis (C of A):</t>
  </si>
  <si>
    <t>µg/mL Polybrene (0-10 µg/mL recommended)</t>
  </si>
  <si>
    <t>µg/mL puromycin</t>
  </si>
  <si>
    <t>days</t>
  </si>
  <si>
    <t xml:space="preserve">On day 1, change to fresh medium supplemented with puromycin at a range of concentrations (0-10 μg/mL).  </t>
  </si>
  <si>
    <t>Count the number of alignments for each construct that correspond to a gene-targeting shRNA construct or a shMIMIC microRNA.</t>
  </si>
  <si>
    <t>i. Number of PCR reactions</t>
  </si>
  <si>
    <t>Number of PCR reactions per sample (calculate for each lentiviral pooled library):</t>
  </si>
  <si>
    <t>Number of PCR reactions required to maintain representation of each construct</t>
  </si>
  <si>
    <t>PCR reactions per sample</t>
  </si>
  <si>
    <t>Number of PCR reactions per pool (calculate for each lentiviral pooled library):</t>
  </si>
  <si>
    <t>Number of PCR reactions per sample</t>
  </si>
  <si>
    <t>Number of PCR reactions per pool</t>
  </si>
  <si>
    <t>PCR reactions per pool</t>
  </si>
  <si>
    <t>A. Selection of the optimal promoter for your lentiviral pooled library</t>
  </si>
  <si>
    <t>5.  Primary screen</t>
  </si>
  <si>
    <t>A. Cell transduction and selection</t>
  </si>
  <si>
    <t>SMARTvector Forward PCR Primer (50 μM)</t>
  </si>
  <si>
    <t>SMARTvector Reverse Index PCR Primer (50 μM)</t>
  </si>
  <si>
    <t>Volume per reaction (µL)</t>
  </si>
  <si>
    <t># of reactions per sample (rounded up to nearest whole number)</t>
  </si>
  <si>
    <t>Desired number of cells with lentiviral integrations</t>
  </si>
  <si>
    <t>cells with lentiviral integrations</t>
  </si>
  <si>
    <t>* assumes human diploid cell (6.6e-3)
For mouse diploid cell use 5.8e-3
For rat diploid cell use 6.1e-3</t>
  </si>
  <si>
    <t>Number of cells with lentiviral integrations</t>
  </si>
  <si>
    <r>
      <t>gDNA (825 ng) + PCR grade H</t>
    </r>
    <r>
      <rPr>
        <vertAlign val="subscript"/>
        <sz val="9"/>
        <color indexed="8"/>
        <rFont val="Roboto Regular"/>
      </rPr>
      <t>2</t>
    </r>
    <r>
      <rPr>
        <sz val="9"/>
        <color indexed="8"/>
        <rFont val="Roboto Regular"/>
      </rPr>
      <t>O</t>
    </r>
  </si>
  <si>
    <r>
      <t xml:space="preserve">fold representation  </t>
    </r>
    <r>
      <rPr>
        <b/>
        <sz val="11"/>
        <color indexed="8"/>
        <rFont val="Roboto Condensed Regular"/>
      </rPr>
      <t xml:space="preserve">= </t>
    </r>
  </si>
  <si>
    <r>
      <t xml:space="preserve">cells with lentiviral integrations  </t>
    </r>
    <r>
      <rPr>
        <b/>
        <sz val="8.5"/>
        <color indexed="8"/>
        <rFont val="Roboto Condensed Regular"/>
      </rPr>
      <t>÷</t>
    </r>
  </si>
  <si>
    <r>
      <t xml:space="preserve">proportion of cells with integrations  </t>
    </r>
    <r>
      <rPr>
        <b/>
        <sz val="8.5"/>
        <color indexed="8"/>
        <rFont val="Roboto Condensed Regular"/>
      </rPr>
      <t>=</t>
    </r>
  </si>
  <si>
    <r>
      <t>Size of plate (mm</t>
    </r>
    <r>
      <rPr>
        <vertAlign val="superscript"/>
        <sz val="8.5"/>
        <color indexed="8"/>
        <rFont val="Roboto Condensed Regular"/>
      </rPr>
      <t>2</t>
    </r>
    <r>
      <rPr>
        <sz val="8.5"/>
        <color indexed="8"/>
        <rFont val="Roboto Condensed Regular"/>
      </rPr>
      <t>)</t>
    </r>
  </si>
  <si>
    <r>
      <t xml:space="preserve">cells required at transduction  </t>
    </r>
    <r>
      <rPr>
        <b/>
        <sz val="8.5"/>
        <color indexed="8"/>
        <rFont val="Roboto Condensed Regular"/>
      </rPr>
      <t>÷</t>
    </r>
  </si>
  <si>
    <r>
      <t>cells/mm</t>
    </r>
    <r>
      <rPr>
        <vertAlign val="superscript"/>
        <sz val="8.5"/>
        <color indexed="8"/>
        <rFont val="Roboto Condensed Regular"/>
      </rPr>
      <t>2</t>
    </r>
    <r>
      <rPr>
        <sz val="8.5"/>
        <color indexed="8"/>
        <rFont val="Roboto Condensed Regular"/>
      </rPr>
      <t xml:space="preserve"> </t>
    </r>
    <r>
      <rPr>
        <b/>
        <sz val="8.5"/>
        <color indexed="8"/>
        <rFont val="Roboto Condensed Regular"/>
      </rPr>
      <t>÷</t>
    </r>
  </si>
  <si>
    <r>
      <t xml:space="preserve"> mm</t>
    </r>
    <r>
      <rPr>
        <vertAlign val="superscript"/>
        <sz val="8.5"/>
        <color indexed="8"/>
        <rFont val="Roboto Condensed Regular"/>
      </rPr>
      <t>2</t>
    </r>
    <r>
      <rPr>
        <sz val="8.5"/>
        <color indexed="8"/>
        <rFont val="Roboto Condensed Regular"/>
      </rPr>
      <t xml:space="preserve"> per plate </t>
    </r>
    <r>
      <rPr>
        <b/>
        <sz val="8.5"/>
        <color indexed="8"/>
        <rFont val="Roboto Condensed Regular"/>
      </rPr>
      <t>=</t>
    </r>
  </si>
  <si>
    <r>
      <t xml:space="preserve">plates required per sample  </t>
    </r>
    <r>
      <rPr>
        <b/>
        <sz val="8.5"/>
        <color indexed="8"/>
        <rFont val="Roboto Condensed Regular"/>
      </rPr>
      <t>×</t>
    </r>
  </si>
  <si>
    <r>
      <t xml:space="preserve">MOI  </t>
    </r>
    <r>
      <rPr>
        <b/>
        <sz val="8.5"/>
        <color indexed="8"/>
        <rFont val="Roboto Condensed Regular"/>
      </rPr>
      <t>×</t>
    </r>
  </si>
  <si>
    <r>
      <t xml:space="preserve">cells required at transduction  </t>
    </r>
    <r>
      <rPr>
        <b/>
        <sz val="8.5"/>
        <color indexed="8"/>
        <rFont val="Roboto Condensed Regular"/>
      </rPr>
      <t>=</t>
    </r>
  </si>
  <si>
    <r>
      <t xml:space="preserve">TU  </t>
    </r>
    <r>
      <rPr>
        <b/>
        <sz val="8.5"/>
        <color indexed="8"/>
        <rFont val="Roboto Condensed Regular"/>
      </rPr>
      <t>÷</t>
    </r>
  </si>
  <si>
    <r>
      <t xml:space="preserve">TU/mL functional titer  </t>
    </r>
    <r>
      <rPr>
        <b/>
        <sz val="8.5"/>
        <color indexed="8"/>
        <rFont val="Roboto Condensed Regular"/>
      </rPr>
      <t>=</t>
    </r>
  </si>
  <si>
    <r>
      <t xml:space="preserve">mL lentiviral particles   </t>
    </r>
    <r>
      <rPr>
        <b/>
        <sz val="8.5"/>
        <color indexed="8"/>
        <rFont val="Roboto Condensed Regular"/>
      </rPr>
      <t>×</t>
    </r>
  </si>
  <si>
    <r>
      <t xml:space="preserve">biological replicates   </t>
    </r>
    <r>
      <rPr>
        <b/>
        <sz val="8.5"/>
        <color indexed="8"/>
        <rFont val="Roboto Condensed Regular"/>
      </rPr>
      <t>=</t>
    </r>
  </si>
  <si>
    <r>
      <t xml:space="preserve">TurboGFP-positive colonies  </t>
    </r>
    <r>
      <rPr>
        <b/>
        <sz val="8.5"/>
        <color indexed="8"/>
        <rFont val="Roboto Condensed Regular"/>
      </rPr>
      <t xml:space="preserve">× </t>
    </r>
  </si>
  <si>
    <r>
      <t xml:space="preserve">dilution factor </t>
    </r>
    <r>
      <rPr>
        <b/>
        <sz val="8.5"/>
        <color indexed="8"/>
        <rFont val="Roboto Condensed Regular"/>
      </rPr>
      <t>÷</t>
    </r>
    <r>
      <rPr>
        <sz val="8.5"/>
        <color indexed="8"/>
        <rFont val="Roboto Condensed Regular"/>
      </rPr>
      <t xml:space="preserve"> 0.025 mL </t>
    </r>
    <r>
      <rPr>
        <b/>
        <sz val="8.5"/>
        <color indexed="8"/>
        <rFont val="Roboto Condensed Regular"/>
      </rPr>
      <t>=</t>
    </r>
  </si>
  <si>
    <r>
      <t xml:space="preserve">TU/mL functional   </t>
    </r>
    <r>
      <rPr>
        <b/>
        <sz val="8.5"/>
        <color indexed="8"/>
        <rFont val="Roboto Condensed Regular"/>
      </rPr>
      <t>÷</t>
    </r>
  </si>
  <si>
    <r>
      <t xml:space="preserve">TU/mL  </t>
    </r>
    <r>
      <rPr>
        <b/>
        <sz val="8.5"/>
        <color indexed="8"/>
        <rFont val="Roboto Condensed Regular"/>
      </rPr>
      <t>=</t>
    </r>
  </si>
  <si>
    <r>
      <t xml:space="preserve">relative transduction efficiency  </t>
    </r>
    <r>
      <rPr>
        <b/>
        <sz val="8.5"/>
        <color indexed="8"/>
        <rFont val="Roboto Condensed Regular"/>
      </rPr>
      <t>×</t>
    </r>
  </si>
  <si>
    <r>
      <t xml:space="preserve">TU/mL </t>
    </r>
    <r>
      <rPr>
        <b/>
        <sz val="8.5"/>
        <color indexed="8"/>
        <rFont val="Roboto Condensed Regular"/>
      </rPr>
      <t>=</t>
    </r>
  </si>
  <si>
    <r>
      <t>cells/mm</t>
    </r>
    <r>
      <rPr>
        <vertAlign val="superscript"/>
        <sz val="8.5"/>
        <color indexed="8"/>
        <rFont val="Roboto Regular"/>
      </rPr>
      <t>2</t>
    </r>
  </si>
  <si>
    <r>
      <t>Add 75 µ</t>
    </r>
    <r>
      <rPr>
        <sz val="8.5"/>
        <color indexed="8"/>
        <rFont val="Roboto Regular"/>
      </rPr>
      <t>L of normal growth medium to cells.</t>
    </r>
  </si>
  <si>
    <t>Dharmacon™ SMARTvector™ Lentiviral shRNA Pooled Library and shMIMIC™ Lentiviral microRNA Pooled Library Laboratory protocols and calculation tracking worksheet</t>
  </si>
  <si>
    <r>
      <t xml:space="preserve">cells with lentiviral integrations </t>
    </r>
    <r>
      <rPr>
        <b/>
        <sz val="8.5"/>
        <rFont val="Roboto Condensed Regular"/>
      </rPr>
      <t>×</t>
    </r>
  </si>
  <si>
    <r>
      <t xml:space="preserve">ng/genome* </t>
    </r>
    <r>
      <rPr>
        <b/>
        <sz val="8.5"/>
        <rFont val="Roboto Condensed Regular"/>
      </rPr>
      <t>=</t>
    </r>
  </si>
  <si>
    <r>
      <t xml:space="preserve">ng gDNA  </t>
    </r>
    <r>
      <rPr>
        <b/>
        <sz val="8.5"/>
        <color indexed="8"/>
        <rFont val="Roboto Condensed Regular"/>
      </rPr>
      <t>÷</t>
    </r>
    <r>
      <rPr>
        <sz val="8.5"/>
        <color indexed="8"/>
        <rFont val="Roboto Condensed Regular"/>
      </rPr>
      <t xml:space="preserve">  825 ng/reaction  </t>
    </r>
    <r>
      <rPr>
        <b/>
        <sz val="8.5"/>
        <color indexed="8"/>
        <rFont val="Roboto Condensed Regular"/>
      </rPr>
      <t>=</t>
    </r>
  </si>
  <si>
    <r>
      <t xml:space="preserve">PCR reactions per sample </t>
    </r>
    <r>
      <rPr>
        <b/>
        <sz val="8.5"/>
        <color indexed="8"/>
        <rFont val="Roboto Condensed Regular"/>
      </rPr>
      <t>×</t>
    </r>
  </si>
  <si>
    <r>
      <t xml:space="preserve">samples per pool  </t>
    </r>
    <r>
      <rPr>
        <b/>
        <sz val="8.5"/>
        <color indexed="8"/>
        <rFont val="Roboto Condensed Regular"/>
      </rPr>
      <t>=</t>
    </r>
  </si>
  <si>
    <r>
      <t xml:space="preserve">PCR reactions per pool   </t>
    </r>
    <r>
      <rPr>
        <b/>
        <sz val="8.5"/>
        <color indexed="8"/>
        <rFont val="Roboto Condensed Regular"/>
      </rPr>
      <t>×</t>
    </r>
    <r>
      <rPr>
        <sz val="8.5"/>
        <color indexed="8"/>
        <rFont val="Roboto Condensed Regular"/>
      </rPr>
      <t xml:space="preserve">   4 units/PCR    </t>
    </r>
    <r>
      <rPr>
        <b/>
        <sz val="8.5"/>
        <color indexed="8"/>
        <rFont val="Roboto Condensed Regular"/>
      </rPr>
      <t>=</t>
    </r>
  </si>
  <si>
    <r>
      <t xml:space="preserve">constructs  </t>
    </r>
    <r>
      <rPr>
        <b/>
        <sz val="8.5"/>
        <color indexed="8"/>
        <rFont val="Roboto Condensed Regular"/>
      </rPr>
      <t>×</t>
    </r>
    <r>
      <rPr>
        <sz val="8.5"/>
        <color indexed="8"/>
        <rFont val="Roboto Condensed Regular"/>
      </rPr>
      <t xml:space="preserve">  1000 reads/construct  </t>
    </r>
    <r>
      <rPr>
        <b/>
        <sz val="8.5"/>
        <color indexed="8"/>
        <rFont val="Roboto Condensed Regular"/>
      </rPr>
      <t>=</t>
    </r>
  </si>
  <si>
    <r>
      <t xml:space="preserve">reads </t>
    </r>
    <r>
      <rPr>
        <b/>
        <sz val="8.5"/>
        <color indexed="8"/>
        <rFont val="Roboto Condensed Regular"/>
      </rPr>
      <t>×</t>
    </r>
    <r>
      <rPr>
        <sz val="8.5"/>
        <color indexed="8"/>
        <rFont val="Roboto Condensed Regular"/>
      </rPr>
      <t xml:space="preserve"> 0.7  </t>
    </r>
    <r>
      <rPr>
        <b/>
        <sz val="8.5"/>
        <color indexed="8"/>
        <rFont val="Roboto Condensed Regular"/>
      </rPr>
      <t>÷</t>
    </r>
  </si>
  <si>
    <r>
      <t xml:space="preserve">output reads per sample   </t>
    </r>
    <r>
      <rPr>
        <b/>
        <sz val="8.5"/>
        <color indexed="8"/>
        <rFont val="Roboto Condensed Regular"/>
      </rPr>
      <t>=</t>
    </r>
  </si>
  <si>
    <r>
      <t xml:space="preserve">Obtain at least 22 base single-end reads with the provided </t>
    </r>
    <r>
      <rPr>
        <b/>
        <sz val="8.5"/>
        <color indexed="8"/>
        <rFont val="Roboto Regular"/>
      </rPr>
      <t>SMARTvector Read 1 Sequencing Primer</t>
    </r>
    <r>
      <rPr>
        <sz val="8.5"/>
        <color indexed="8"/>
        <rFont val="Roboto Regular"/>
      </rPr>
      <t>.</t>
    </r>
  </si>
  <si>
    <r>
      <t xml:space="preserve">Perform index read with </t>
    </r>
    <r>
      <rPr>
        <b/>
        <sz val="8.5"/>
        <color indexed="8"/>
        <rFont val="Roboto Regular"/>
      </rPr>
      <t>SMARTvector Index Read Sequencing</t>
    </r>
    <r>
      <rPr>
        <sz val="8.5"/>
        <color indexed="8"/>
        <rFont val="Roboto Regular"/>
      </rPr>
      <t xml:space="preserve"> </t>
    </r>
    <r>
      <rPr>
        <b/>
        <sz val="8.5"/>
        <color indexed="8"/>
        <rFont val="Roboto Regular"/>
      </rPr>
      <t>Primer</t>
    </r>
    <r>
      <rPr>
        <sz val="8.5"/>
        <color indexed="8"/>
        <rFont val="Roboto Regular"/>
      </rPr>
      <t>.</t>
    </r>
  </si>
  <si>
    <r>
      <t xml:space="preserve">This laboratory protocols and calculation tracking worksheet is provided as a benchtop guide for using this product.  We strongly recommend that you thoroughly read through the technical manual before using this guide.  In this guide we refer to the term </t>
    </r>
    <r>
      <rPr>
        <b/>
        <sz val="9"/>
        <rFont val="Roboto Light"/>
      </rPr>
      <t>construct</t>
    </r>
    <r>
      <rPr>
        <sz val="9"/>
        <rFont val="Roboto Light"/>
      </rPr>
      <t xml:space="preserve"> to denote shRNA or shMIMIC microRNA constructs.  This guide is numbered to correspond to Technical Manual sections.</t>
    </r>
  </si>
  <si>
    <r>
      <t>cells/mm</t>
    </r>
    <r>
      <rPr>
        <vertAlign val="superscript"/>
        <sz val="9"/>
        <color indexed="8"/>
        <rFont val="Roboto Light"/>
      </rPr>
      <t>2</t>
    </r>
  </si>
  <si>
    <t>Proportion of cells with  lentiviral integrations</t>
  </si>
  <si>
    <r>
      <rPr>
        <b/>
        <sz val="9"/>
        <rFont val="Roboto Regular"/>
      </rPr>
      <t>INPUT</t>
    </r>
    <r>
      <rPr>
        <sz val="9"/>
        <rFont val="Roboto Regular"/>
      </rPr>
      <t xml:space="preserve"> your values into light blue boxes</t>
    </r>
  </si>
  <si>
    <r>
      <rPr>
        <b/>
        <sz val="9"/>
        <rFont val="Roboto Regular"/>
      </rPr>
      <t>OUTPUT</t>
    </r>
    <r>
      <rPr>
        <sz val="9"/>
        <rFont val="Roboto Regular"/>
      </rPr>
      <t xml:space="preserve"> values are displayed in light grey boxes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</si>
</sst>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51">
    <font>
      <sz val="8"/>
      <color theme="1"/>
      <name val="Arial"/>
      <family val="2"/>
    </font>
    <font>
      <b/>
      <sz val="11"/>
      <color indexed="8"/>
      <name val="Arial"/>
      <family val="2"/>
    </font>
    <font>
      <sz val="9"/>
      <name val="GE Inspira"/>
      <family val="2"/>
    </font>
    <font>
      <b/>
      <sz val="9"/>
      <name val="GE Inspira"/>
      <family val="2"/>
    </font>
    <font>
      <b/>
      <sz val="8"/>
      <name val="GE Inspira"/>
      <family val="2"/>
    </font>
    <font>
      <sz val="9"/>
      <color theme="1"/>
      <name val="GE Inspira"/>
      <family val="2"/>
    </font>
    <font>
      <b/>
      <sz val="9"/>
      <color theme="1"/>
      <name val="GE Inspira"/>
      <family val="2"/>
    </font>
    <font>
      <b/>
      <sz val="10"/>
      <color theme="3" tint="0.39997558519241921"/>
      <name val="GE Inspira"/>
      <family val="2"/>
    </font>
    <font>
      <sz val="11"/>
      <color theme="1"/>
      <name val="GE Inspira"/>
      <family val="2"/>
    </font>
    <font>
      <sz val="8"/>
      <color theme="1"/>
      <name val="GE Inspira"/>
      <family val="2"/>
    </font>
    <font>
      <sz val="10"/>
      <color theme="1"/>
      <name val="GE Inspira"/>
      <family val="2"/>
    </font>
    <font>
      <b/>
      <i/>
      <sz val="10"/>
      <color theme="3" tint="0.39997558519241921"/>
      <name val="GE Inspira"/>
      <family val="2"/>
    </font>
    <font>
      <b/>
      <sz val="11"/>
      <color theme="0"/>
      <name val="GE Inspira"/>
      <family val="2"/>
    </font>
    <font>
      <sz val="9"/>
      <color theme="1"/>
      <name val="Roboto Regular"/>
    </font>
    <font>
      <b/>
      <sz val="9"/>
      <color theme="0"/>
      <name val="Roboto Regular"/>
    </font>
    <font>
      <vertAlign val="subscript"/>
      <sz val="9"/>
      <color indexed="8"/>
      <name val="Roboto Regular"/>
    </font>
    <font>
      <sz val="9"/>
      <color indexed="8"/>
      <name val="Roboto Regular"/>
    </font>
    <font>
      <sz val="9"/>
      <color theme="0"/>
      <name val="Roboto Regular"/>
    </font>
    <font>
      <sz val="8"/>
      <color theme="1"/>
      <name val="Roboto Regular"/>
    </font>
    <font>
      <sz val="9"/>
      <name val="Roboto Regular"/>
    </font>
    <font>
      <b/>
      <sz val="9"/>
      <name val="Roboto Regular"/>
    </font>
    <font>
      <sz val="9"/>
      <name val="Roboto Condensed Regular"/>
    </font>
    <font>
      <sz val="9"/>
      <color theme="1"/>
      <name val="Roboto Condensed Regular"/>
    </font>
    <font>
      <b/>
      <sz val="10"/>
      <color theme="3" tint="0.39997558519241921"/>
      <name val="Roboto Regular"/>
    </font>
    <font>
      <b/>
      <sz val="10"/>
      <name val="Roboto Regular"/>
    </font>
    <font>
      <b/>
      <sz val="9"/>
      <color theme="1"/>
      <name val="Roboto Regular"/>
    </font>
    <font>
      <sz val="8"/>
      <name val="Roboto Regular"/>
    </font>
    <font>
      <b/>
      <sz val="9"/>
      <color theme="1"/>
      <name val="Roboto Condensed Regular"/>
    </font>
    <font>
      <sz val="8"/>
      <color theme="1"/>
      <name val="Roboto Condensed Regular"/>
    </font>
    <font>
      <b/>
      <sz val="11"/>
      <color indexed="8"/>
      <name val="Roboto Condensed Regular"/>
    </font>
    <font>
      <sz val="8.5"/>
      <color theme="1"/>
      <name val="Roboto Condensed Regular"/>
    </font>
    <font>
      <b/>
      <sz val="8.5"/>
      <color theme="1"/>
      <name val="Roboto Condensed Regular"/>
    </font>
    <font>
      <b/>
      <sz val="8.5"/>
      <color indexed="8"/>
      <name val="Roboto Condensed Regular"/>
    </font>
    <font>
      <vertAlign val="superscript"/>
      <sz val="8.5"/>
      <color indexed="8"/>
      <name val="Roboto Condensed Regular"/>
    </font>
    <font>
      <sz val="8.5"/>
      <color indexed="8"/>
      <name val="Roboto Condensed Regular"/>
    </font>
    <font>
      <b/>
      <sz val="8.5"/>
      <color theme="3" tint="0.39997558519241921"/>
      <name val="Roboto Condensed Regular"/>
    </font>
    <font>
      <b/>
      <sz val="8.5"/>
      <name val="Roboto Condensed Regular"/>
    </font>
    <font>
      <sz val="8.5"/>
      <name val="Roboto Condensed Regular"/>
    </font>
    <font>
      <sz val="8.5"/>
      <color theme="1"/>
      <name val="Roboto Regular"/>
    </font>
    <font>
      <sz val="8.5"/>
      <color indexed="8"/>
      <name val="Roboto Regular"/>
    </font>
    <font>
      <b/>
      <sz val="8.5"/>
      <color theme="1"/>
      <name val="Roboto Regular"/>
    </font>
    <font>
      <vertAlign val="superscript"/>
      <sz val="8.5"/>
      <color indexed="8"/>
      <name val="Roboto Regular"/>
    </font>
    <font>
      <b/>
      <sz val="11"/>
      <color theme="0"/>
      <name val="Roboto Regular"/>
    </font>
    <font>
      <b/>
      <sz val="8"/>
      <name val="Roboto Regular"/>
    </font>
    <font>
      <b/>
      <sz val="8.5"/>
      <color indexed="8"/>
      <name val="Roboto Regular"/>
    </font>
    <font>
      <sz val="9"/>
      <name val="Roboto Light"/>
    </font>
    <font>
      <b/>
      <sz val="9"/>
      <name val="Roboto Light"/>
    </font>
    <font>
      <sz val="9"/>
      <color theme="1"/>
      <name val="Roboto Light"/>
    </font>
    <font>
      <sz val="8"/>
      <color theme="1"/>
      <name val="Roboto Light"/>
    </font>
    <font>
      <sz val="9"/>
      <color indexed="8"/>
      <name val="Roboto Light"/>
    </font>
    <font>
      <vertAlign val="superscript"/>
      <sz val="9"/>
      <color indexed="8"/>
      <name val="Roboto Ligh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54A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0.59996337778862885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2"/>
      </right>
      <top/>
      <bottom/>
      <diagonal/>
    </border>
    <border>
      <left style="thin">
        <color theme="0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0"/>
      </right>
      <top style="thin">
        <color theme="3" tint="0.59996337778862885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3" tint="0.59996337778862885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  <border>
      <left style="thin">
        <color theme="3" tint="0.59996337778862885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3" tint="0.59996337778862885"/>
      </top>
      <bottom style="thin">
        <color theme="0"/>
      </bottom>
      <diagonal/>
    </border>
    <border>
      <left/>
      <right/>
      <top style="thin">
        <color theme="3" tint="0.59996337778862885"/>
      </top>
      <bottom style="thin">
        <color theme="0"/>
      </bottom>
      <diagonal/>
    </border>
    <border>
      <left/>
      <right style="thin">
        <color theme="0"/>
      </right>
      <top style="thin">
        <color theme="3" tint="0.59996337778862885"/>
      </top>
      <bottom style="thin">
        <color theme="0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thick">
        <color theme="3" tint="0.59996337778862885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3" tint="0.59996337778862885"/>
      </left>
      <right style="thin">
        <color theme="0"/>
      </right>
      <top style="thin">
        <color theme="3" tint="0.59996337778862885"/>
      </top>
      <bottom/>
      <diagonal/>
    </border>
    <border>
      <left style="thin">
        <color theme="0"/>
      </left>
      <right style="thin">
        <color theme="0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3" tint="0.79998168889431442"/>
      </bottom>
      <diagonal/>
    </border>
    <border>
      <left/>
      <right/>
      <top style="thin">
        <color theme="0" tint="-0.14999847407452621"/>
      </top>
      <bottom style="thin">
        <color theme="3" tint="0.7999816888943144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3" tint="0.79998168889431442"/>
      </bottom>
      <diagonal/>
    </border>
    <border>
      <left style="thin">
        <color theme="0" tint="-0.14999847407452621"/>
      </left>
      <right/>
      <top/>
      <bottom style="thin">
        <color theme="3" tint="0.79998168889431442"/>
      </bottom>
      <diagonal/>
    </border>
    <border>
      <left/>
      <right style="thin">
        <color theme="0" tint="-0.14999847407452621"/>
      </right>
      <top/>
      <bottom style="thin">
        <color theme="3" tint="0.79998168889431442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quotePrefix="1" applyFont="1" applyAlignment="1">
      <alignment vertical="center"/>
    </xf>
    <xf numFmtId="0" fontId="6" fillId="0" borderId="0" xfId="0" applyFont="1"/>
    <xf numFmtId="0" fontId="1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0" fillId="0" borderId="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7" fillId="0" borderId="0" xfId="0" applyFont="1"/>
    <xf numFmtId="0" fontId="30" fillId="0" borderId="0" xfId="0" applyFont="1"/>
    <xf numFmtId="0" fontId="17" fillId="4" borderId="3" xfId="0" quotePrefix="1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65" fontId="30" fillId="2" borderId="1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left" vertical="center"/>
    </xf>
    <xf numFmtId="0" fontId="13" fillId="5" borderId="43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4" fillId="4" borderId="22" xfId="0" applyFont="1" applyFill="1" applyBorder="1" applyAlignment="1">
      <alignment horizontal="left" vertical="center"/>
    </xf>
    <xf numFmtId="0" fontId="13" fillId="0" borderId="23" xfId="0" quotePrefix="1" applyFont="1" applyBorder="1" applyAlignment="1">
      <alignment horizontal="center" vertical="center"/>
    </xf>
    <xf numFmtId="0" fontId="13" fillId="0" borderId="24" xfId="0" quotePrefix="1" applyFont="1" applyBorder="1" applyAlignment="1">
      <alignment horizontal="center" vertical="center"/>
    </xf>
    <xf numFmtId="0" fontId="14" fillId="4" borderId="25" xfId="0" applyFont="1" applyFill="1" applyBorder="1" applyAlignment="1">
      <alignment horizontal="left" vertical="center"/>
    </xf>
    <xf numFmtId="0" fontId="14" fillId="4" borderId="2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3" fillId="0" borderId="30" xfId="0" quotePrefix="1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40" xfId="0" quotePrefix="1" applyFont="1" applyFill="1" applyBorder="1" applyAlignment="1">
      <alignment horizontal="center" vertical="center"/>
    </xf>
    <xf numFmtId="0" fontId="13" fillId="2" borderId="41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4" fillId="4" borderId="33" xfId="0" applyFont="1" applyFill="1" applyBorder="1" applyAlignment="1">
      <alignment horizontal="left" vertical="center"/>
    </xf>
    <xf numFmtId="0" fontId="14" fillId="4" borderId="34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11" fontId="30" fillId="3" borderId="1" xfId="0" applyNumberFormat="1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0" borderId="6" xfId="0" applyFont="1" applyBorder="1" applyAlignment="1">
      <alignment horizontal="left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1" fontId="30" fillId="2" borderId="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0" fillId="2" borderId="4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22" fillId="0" borderId="32" xfId="0" applyFont="1" applyBorder="1" applyAlignment="1">
      <alignment horizontal="left"/>
    </xf>
    <xf numFmtId="0" fontId="22" fillId="2" borderId="1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11" fontId="22" fillId="2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left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4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8" fillId="0" borderId="0" xfId="0" quotePrefix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1" fontId="25" fillId="3" borderId="2" xfId="0" applyNumberFormat="1" applyFont="1" applyFill="1" applyBorder="1" applyAlignment="1" applyProtection="1">
      <alignment horizontal="center" vertical="center"/>
      <protection locked="0"/>
    </xf>
    <xf numFmtId="0" fontId="25" fillId="3" borderId="2" xfId="0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25" fillId="0" borderId="0" xfId="0" quotePrefix="1" applyFont="1" applyAlignment="1">
      <alignment horizontal="left"/>
    </xf>
    <xf numFmtId="0" fontId="31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11" fontId="25" fillId="3" borderId="1" xfId="0" applyNumberFormat="1" applyFont="1" applyFill="1" applyBorder="1" applyAlignment="1" applyProtection="1">
      <alignment horizontal="center" vertical="center"/>
      <protection locked="0"/>
    </xf>
    <xf numFmtId="0" fontId="38" fillId="2" borderId="1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0" fillId="3" borderId="1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2" fontId="30" fillId="2" borderId="1" xfId="0" applyNumberFormat="1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32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7" fillId="0" borderId="0" xfId="0" applyFont="1" applyAlignment="1">
      <alignment horizontal="left"/>
    </xf>
    <xf numFmtId="11" fontId="37" fillId="3" borderId="1" xfId="0" applyNumberFormat="1" applyFont="1" applyFill="1" applyBorder="1" applyAlignment="1" applyProtection="1">
      <alignment horizontal="center"/>
      <protection locked="0"/>
    </xf>
    <xf numFmtId="0" fontId="37" fillId="3" borderId="1" xfId="0" applyFont="1" applyFill="1" applyBorder="1" applyAlignment="1" applyProtection="1">
      <alignment horizontal="center"/>
      <protection locked="0"/>
    </xf>
    <xf numFmtId="0" fontId="30" fillId="0" borderId="32" xfId="0" applyFont="1" applyBorder="1" applyAlignment="1">
      <alignment horizontal="left"/>
    </xf>
    <xf numFmtId="0" fontId="30" fillId="0" borderId="10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165" fontId="13" fillId="0" borderId="48" xfId="0" applyNumberFormat="1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center" vertical="center"/>
    </xf>
    <xf numFmtId="165" fontId="13" fillId="0" borderId="49" xfId="0" applyNumberFormat="1" applyFont="1" applyBorder="1" applyAlignment="1">
      <alignment horizontal="center" vertical="center"/>
    </xf>
    <xf numFmtId="165" fontId="13" fillId="0" borderId="50" xfId="0" applyNumberFormat="1" applyFont="1" applyBorder="1" applyAlignment="1">
      <alignment horizontal="center" vertical="center"/>
    </xf>
    <xf numFmtId="165" fontId="13" fillId="0" borderId="51" xfId="0" applyNumberFormat="1" applyFont="1" applyBorder="1" applyAlignment="1">
      <alignment horizontal="center" vertical="center"/>
    </xf>
    <xf numFmtId="165" fontId="13" fillId="0" borderId="52" xfId="0" applyNumberFormat="1" applyFont="1" applyBorder="1" applyAlignment="1">
      <alignment horizontal="center" vertical="center"/>
    </xf>
    <xf numFmtId="0" fontId="13" fillId="2" borderId="38" xfId="0" applyFont="1" applyFill="1" applyBorder="1" applyAlignment="1">
      <alignment horizontal="left" vertical="center"/>
    </xf>
    <xf numFmtId="0" fontId="13" fillId="2" borderId="37" xfId="0" applyFont="1" applyFill="1" applyBorder="1" applyAlignment="1">
      <alignment horizontal="left" vertical="center"/>
    </xf>
    <xf numFmtId="165" fontId="13" fillId="0" borderId="45" xfId="0" applyNumberFormat="1" applyFont="1" applyBorder="1" applyAlignment="1">
      <alignment horizontal="center" vertical="center"/>
    </xf>
    <xf numFmtId="165" fontId="13" fillId="0" borderId="46" xfId="0" applyNumberFormat="1" applyFont="1" applyBorder="1" applyAlignment="1">
      <alignment horizontal="center" vertical="center"/>
    </xf>
    <xf numFmtId="165" fontId="13" fillId="0" borderId="47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14" fillId="4" borderId="35" xfId="0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3" fillId="0" borderId="42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54A6"/>
      <color rgb="FF1A45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2012 TMO">
  <a:themeElements>
    <a:clrScheme name="2012_Corp and Custom">
      <a:dk1>
        <a:srgbClr val="000000"/>
      </a:dk1>
      <a:lt1>
        <a:srgbClr val="FFFFFF"/>
      </a:lt1>
      <a:dk2>
        <a:srgbClr val="293E6B"/>
      </a:dk2>
      <a:lt2>
        <a:srgbClr val="B5B7B4"/>
      </a:lt2>
      <a:accent1>
        <a:srgbClr val="C6D2E1"/>
      </a:accent1>
      <a:accent2>
        <a:srgbClr val="558476"/>
      </a:accent2>
      <a:accent3>
        <a:srgbClr val="009EDB"/>
      </a:accent3>
      <a:accent4>
        <a:srgbClr val="EE3134"/>
      </a:accent4>
      <a:accent5>
        <a:srgbClr val="5381AC"/>
      </a:accent5>
      <a:accent6>
        <a:srgbClr val="FFCC00"/>
      </a:accent6>
      <a:hlink>
        <a:srgbClr val="26BCD7"/>
      </a:hlink>
      <a:folHlink>
        <a:srgbClr val="7825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124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124" charset="0"/>
          </a:defRPr>
        </a:defPPr>
      </a:lstStyle>
    </a:lnDef>
  </a:objectDefaults>
  <a:extraClrSchemeLst>
    <a:extraClrScheme>
      <a:clrScheme name="2010ThermoFisherScientificPPTTemplate_rev2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00CC99"/>
        </a:accent1>
        <a:accent2>
          <a:srgbClr val="3333CC"/>
        </a:accent2>
        <a:accent3>
          <a:srgbClr val="FFFFFF"/>
        </a:accent3>
        <a:accent4>
          <a:srgbClr val="000000"/>
        </a:accent4>
        <a:accent5>
          <a:srgbClr val="AAE2CA"/>
        </a:accent5>
        <a:accent6>
          <a:srgbClr val="2D2DB9"/>
        </a:accent6>
        <a:hlink>
          <a:srgbClr val="CCCCFF"/>
        </a:hlink>
        <a:folHlink>
          <a:srgbClr val="B2B2B2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2010ThermoFisherScientificPPTTemplate_rev2 2">
        <a:dk1>
          <a:srgbClr val="000000"/>
        </a:dk1>
        <a:lt1>
          <a:srgbClr val="FFFFFF"/>
        </a:lt1>
        <a:dk2>
          <a:srgbClr val="0000FF"/>
        </a:dk2>
        <a:lt2>
          <a:srgbClr val="FFFF00"/>
        </a:lt2>
        <a:accent1>
          <a:srgbClr val="FF9900"/>
        </a:accent1>
        <a:accent2>
          <a:srgbClr val="00FFFF"/>
        </a:accent2>
        <a:accent3>
          <a:srgbClr val="AAAAFF"/>
        </a:accent3>
        <a:accent4>
          <a:srgbClr val="DADADA"/>
        </a:accent4>
        <a:accent5>
          <a:srgbClr val="FFCAAA"/>
        </a:accent5>
        <a:accent6>
          <a:srgbClr val="00E7E7"/>
        </a:accent6>
        <a:hlink>
          <a:srgbClr val="FF0000"/>
        </a:hlink>
        <a:folHlink>
          <a:srgbClr val="969696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2010ThermoFisherScientificPPTTemplate_rev2 3">
        <a:dk1>
          <a:srgbClr val="000000"/>
        </a:dk1>
        <a:lt1>
          <a:srgbClr val="FFFFCC"/>
        </a:lt1>
        <a:dk2>
          <a:srgbClr val="808000"/>
        </a:dk2>
        <a:lt2>
          <a:srgbClr val="666633"/>
        </a:lt2>
        <a:accent1>
          <a:srgbClr val="339933"/>
        </a:accent1>
        <a:accent2>
          <a:srgbClr val="800000"/>
        </a:accent2>
        <a:accent3>
          <a:srgbClr val="FFFFE2"/>
        </a:accent3>
        <a:accent4>
          <a:srgbClr val="000000"/>
        </a:accent4>
        <a:accent5>
          <a:srgbClr val="ADCAAD"/>
        </a:accent5>
        <a:accent6>
          <a:srgbClr val="730000"/>
        </a:accent6>
        <a:hlink>
          <a:srgbClr val="0033CC"/>
        </a:hlink>
        <a:folHlink>
          <a:srgbClr val="FFCC66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2010ThermoFisherScientificPPTTemplate_rev2 4">
        <a:dk1>
          <a:srgbClr val="000000"/>
        </a:dk1>
        <a:lt1>
          <a:srgbClr val="FFFFFF"/>
        </a:lt1>
        <a:dk2>
          <a:srgbClr val="000000"/>
        </a:dk2>
        <a:lt2>
          <a:srgbClr val="333333"/>
        </a:lt2>
        <a:accent1>
          <a:srgbClr val="DDDDDD"/>
        </a:accent1>
        <a:accent2>
          <a:srgbClr val="808080"/>
        </a:accent2>
        <a:accent3>
          <a:srgbClr val="FFFFFF"/>
        </a:accent3>
        <a:accent4>
          <a:srgbClr val="000000"/>
        </a:accent4>
        <a:accent5>
          <a:srgbClr val="EBEBEB"/>
        </a:accent5>
        <a:accent6>
          <a:srgbClr val="737373"/>
        </a:accent6>
        <a:hlink>
          <a:srgbClr val="4D4D4D"/>
        </a:hlink>
        <a:folHlink>
          <a:srgbClr val="EAEAEA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2010ThermoFisherScientificPPTTemplate_rev2 5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FFCC66"/>
        </a:accent1>
        <a:accent2>
          <a:srgbClr val="0000FF"/>
        </a:accent2>
        <a:accent3>
          <a:srgbClr val="FFFFFF"/>
        </a:accent3>
        <a:accent4>
          <a:srgbClr val="000000"/>
        </a:accent4>
        <a:accent5>
          <a:srgbClr val="FFE2B8"/>
        </a:accent5>
        <a:accent6>
          <a:srgbClr val="0000E7"/>
        </a:accent6>
        <a:hlink>
          <a:srgbClr val="CC00CC"/>
        </a:hlink>
        <a:folHlink>
          <a:srgbClr val="C0C0C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2010ThermoFisherScientificPPTTemplate_rev2 6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C0C0C0"/>
        </a:accent1>
        <a:accent2>
          <a:srgbClr val="0066FF"/>
        </a:accent2>
        <a:accent3>
          <a:srgbClr val="FFFFFF"/>
        </a:accent3>
        <a:accent4>
          <a:srgbClr val="000000"/>
        </a:accent4>
        <a:accent5>
          <a:srgbClr val="DCDCDC"/>
        </a:accent5>
        <a:accent6>
          <a:srgbClr val="005CE7"/>
        </a:accent6>
        <a:hlink>
          <a:srgbClr val="FF0000"/>
        </a:hlink>
        <a:folHlink>
          <a:srgbClr val="00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2010ThermoFisherScientificPPTTemplate_rev2 7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3399FF"/>
        </a:accent1>
        <a:accent2>
          <a:srgbClr val="99FFCC"/>
        </a:accent2>
        <a:accent3>
          <a:srgbClr val="FFFFFF"/>
        </a:accent3>
        <a:accent4>
          <a:srgbClr val="000000"/>
        </a:accent4>
        <a:accent5>
          <a:srgbClr val="ADCAFF"/>
        </a:accent5>
        <a:accent6>
          <a:srgbClr val="8AE7B9"/>
        </a:accent6>
        <a:hlink>
          <a:srgbClr val="CC00CC"/>
        </a:hlink>
        <a:folHlink>
          <a:srgbClr val="B2B2B2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2010ThermoFisherScientificPPTTemplate_rev2 8">
        <a:dk1>
          <a:srgbClr val="000000"/>
        </a:dk1>
        <a:lt1>
          <a:srgbClr val="FFFFFF"/>
        </a:lt1>
        <a:dk2>
          <a:srgbClr val="000000"/>
        </a:dk2>
        <a:lt2>
          <a:srgbClr val="FFFFFF"/>
        </a:lt2>
        <a:accent1>
          <a:srgbClr val="3399FF"/>
        </a:accent1>
        <a:accent2>
          <a:srgbClr val="3333CC"/>
        </a:accent2>
        <a:accent3>
          <a:srgbClr val="AAAAAA"/>
        </a:accent3>
        <a:accent4>
          <a:srgbClr val="DADADA"/>
        </a:accent4>
        <a:accent5>
          <a:srgbClr val="ADCAFF"/>
        </a:accent5>
        <a:accent6>
          <a:srgbClr val="2D2DB9"/>
        </a:accent6>
        <a:hlink>
          <a:srgbClr val="CCCCFF"/>
        </a:hlink>
        <a:folHlink>
          <a:srgbClr val="B2B2B2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2010ThermoFisherScientificPPTTemplate_rev2 9">
        <a:dk1>
          <a:srgbClr val="000000"/>
        </a:dk1>
        <a:lt1>
          <a:srgbClr val="FFFFFF"/>
        </a:lt1>
        <a:dk2>
          <a:srgbClr val="000000"/>
        </a:dk2>
        <a:lt2>
          <a:srgbClr val="FFFFFF"/>
        </a:lt2>
        <a:accent1>
          <a:srgbClr val="66CCFF"/>
        </a:accent1>
        <a:accent2>
          <a:srgbClr val="3333CC"/>
        </a:accent2>
        <a:accent3>
          <a:srgbClr val="AAAAAA"/>
        </a:accent3>
        <a:accent4>
          <a:srgbClr val="DADADA"/>
        </a:accent4>
        <a:accent5>
          <a:srgbClr val="B8E2FF"/>
        </a:accent5>
        <a:accent6>
          <a:srgbClr val="2D2DB9"/>
        </a:accent6>
        <a:hlink>
          <a:srgbClr val="CCCCFF"/>
        </a:hlink>
        <a:folHlink>
          <a:srgbClr val="B2B2B2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custClrLst>
    <a:custClr name="Custom Color 1">
      <a:srgbClr val="26BCD7"/>
    </a:custClr>
    <a:custClr name="Custom Color 2">
      <a:srgbClr val="9ECEEB"/>
    </a:custClr>
    <a:custClr name="Custom Color 3">
      <a:srgbClr val="B5BF00"/>
    </a:custClr>
    <a:custClr name="Custom Color 4">
      <a:srgbClr val="8A9E99"/>
    </a:custClr>
    <a:custClr name="Custom Color 5">
      <a:srgbClr val="EF8200"/>
    </a:custClr>
    <a:custClr name="Custom Color 6">
      <a:srgbClr val="F2CB65"/>
    </a:custClr>
    <a:custClr name="Custom Color 7">
      <a:srgbClr val="78256F"/>
    </a:custClr>
    <a:custClr name="Custom Color 8">
      <a:srgbClr val="624D7D"/>
    </a:custClr>
    <a:custClr name="Custom Color 9">
      <a:srgbClr val="7A6691"/>
    </a:custClr>
    <a:custClr name="Custom Color 10">
      <a:srgbClr val="C4C1A0"/>
    </a:custClr>
    <a:custClr name="Custom Color 11">
      <a:srgbClr val="7E696D"/>
    </a:custClr>
    <a:custClr name="Custom Color 12">
      <a:srgbClr val="616265"/>
    </a:custClr>
  </a:custClr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N197"/>
  <sheetViews>
    <sheetView showGridLines="0" showRowColHeaders="0" tabSelected="1" showRuler="0" topLeftCell="A135" zoomScale="200" zoomScaleNormal="200" zoomScaleSheetLayoutView="115" zoomScalePageLayoutView="130" workbookViewId="0">
      <selection activeCell="W144" sqref="W144:Z144"/>
    </sheetView>
  </sheetViews>
  <sheetFormatPr defaultColWidth="0" defaultRowHeight="0" customHeight="1" zeroHeight="1"/>
  <cols>
    <col min="1" max="66" width="2" style="1" customWidth="1"/>
    <col min="67" max="16384" width="9.1640625" style="1" hidden="1"/>
  </cols>
  <sheetData>
    <row r="5" spans="1:66" s="4" customFormat="1" ht="45" customHeight="1">
      <c r="A5" s="124" t="s">
        <v>256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</row>
    <row r="6" spans="1:66" s="5" customFormat="1" ht="50.25" customHeight="1">
      <c r="A6" s="128" t="s">
        <v>268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</row>
    <row r="7" spans="1:66" s="5" customFormat="1" ht="15.75" customHeight="1">
      <c r="A7" s="130"/>
      <c r="B7" s="130"/>
      <c r="C7" s="205"/>
      <c r="D7" s="205"/>
      <c r="E7" s="205"/>
      <c r="F7" s="205"/>
      <c r="G7" s="205"/>
      <c r="H7" s="3"/>
      <c r="I7" s="202" t="s">
        <v>271</v>
      </c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113"/>
      <c r="AF7" s="113"/>
      <c r="AG7" s="113"/>
      <c r="AH7" s="113"/>
      <c r="AI7" s="113"/>
      <c r="AJ7" s="113"/>
      <c r="AK7" s="20"/>
      <c r="AL7" s="202" t="s">
        <v>272</v>
      </c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</row>
    <row r="8" spans="1:66" s="6" customFormat="1" ht="9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</row>
    <row r="9" spans="1:66" s="7" customFormat="1" ht="15.75" customHeight="1">
      <c r="A9" s="129" t="s">
        <v>175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</row>
    <row r="10" spans="1:66" ht="15.75" customHeight="1">
      <c r="A10" s="59"/>
      <c r="B10" s="59"/>
      <c r="C10" s="127" t="s">
        <v>176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</row>
    <row r="11" spans="1:66" s="7" customFormat="1" ht="15.75" customHeight="1">
      <c r="A11" s="129" t="s">
        <v>177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</row>
    <row r="12" spans="1:66" s="8" customFormat="1" ht="15.75" customHeight="1">
      <c r="A12" s="21"/>
      <c r="B12" s="107" t="s">
        <v>222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</row>
    <row r="13" spans="1:66" ht="15.75" customHeight="1">
      <c r="A13" s="59"/>
      <c r="B13" s="59"/>
      <c r="C13" s="127" t="s">
        <v>178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</row>
    <row r="14" spans="1:66" s="8" customFormat="1" ht="15.75" customHeight="1">
      <c r="A14" s="21"/>
      <c r="B14" s="107" t="s">
        <v>179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</row>
    <row r="15" spans="1:66" ht="15.75" customHeight="1">
      <c r="A15" s="59"/>
      <c r="B15" s="59"/>
      <c r="C15" s="127" t="s">
        <v>77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</row>
    <row r="16" spans="1:66" ht="15.75" customHeight="1">
      <c r="A16" s="132"/>
      <c r="B16" s="132"/>
      <c r="C16" s="132"/>
      <c r="D16" s="147" t="s">
        <v>1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22"/>
      <c r="U16" s="151"/>
      <c r="V16" s="151"/>
      <c r="W16" s="151"/>
      <c r="X16" s="151"/>
      <c r="Y16" s="151"/>
      <c r="Z16" s="150" t="s">
        <v>0</v>
      </c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</row>
    <row r="17" spans="1:66" s="6" customFormat="1" ht="15.75" customHeight="1">
      <c r="A17" s="132"/>
      <c r="B17" s="132"/>
      <c r="C17" s="132"/>
      <c r="D17" s="147" t="s">
        <v>78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22"/>
      <c r="U17" s="135"/>
      <c r="V17" s="135"/>
      <c r="W17" s="135"/>
      <c r="X17" s="135"/>
      <c r="Y17" s="135"/>
      <c r="Z17" s="150" t="s">
        <v>79</v>
      </c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4"/>
    </row>
    <row r="18" spans="1:66" s="6" customFormat="1" ht="15.75" customHeight="1">
      <c r="A18" s="132"/>
      <c r="B18" s="132"/>
      <c r="C18" s="132"/>
      <c r="D18" s="147" t="s">
        <v>2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22"/>
      <c r="U18" s="135"/>
      <c r="V18" s="135"/>
      <c r="W18" s="135"/>
      <c r="X18" s="135"/>
      <c r="Y18" s="135"/>
      <c r="Z18" s="155" t="s">
        <v>209</v>
      </c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4"/>
    </row>
    <row r="19" spans="1:66" s="6" customFormat="1" ht="15.75" customHeight="1">
      <c r="A19" s="132"/>
      <c r="B19" s="132"/>
      <c r="C19" s="132"/>
      <c r="D19" s="147" t="s">
        <v>3</v>
      </c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22"/>
      <c r="U19" s="135"/>
      <c r="V19" s="135"/>
      <c r="W19" s="135"/>
      <c r="X19" s="135"/>
      <c r="Y19" s="135"/>
      <c r="Z19" s="150" t="s">
        <v>269</v>
      </c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</row>
    <row r="20" spans="1:66" s="6" customFormat="1" ht="6.7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60"/>
    </row>
    <row r="21" spans="1:66" s="8" customFormat="1" ht="15.75" customHeight="1">
      <c r="A21" s="21"/>
      <c r="B21" s="107" t="s">
        <v>180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21"/>
    </row>
    <row r="22" spans="1:66" s="6" customFormat="1" ht="17.25" customHeight="1">
      <c r="A22" s="132"/>
      <c r="B22" s="132"/>
      <c r="C22" s="147" t="s">
        <v>208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52"/>
      <c r="BB22" s="151"/>
      <c r="BC22" s="151"/>
      <c r="BD22" s="151"/>
      <c r="BE22" s="151"/>
      <c r="BF22" s="151"/>
      <c r="BG22" s="59" t="s">
        <v>30</v>
      </c>
      <c r="BH22" s="59"/>
      <c r="BI22" s="59"/>
      <c r="BJ22" s="59"/>
      <c r="BK22" s="59"/>
      <c r="BL22" s="59"/>
      <c r="BM22" s="59"/>
      <c r="BN22" s="60"/>
    </row>
    <row r="23" spans="1:66" ht="17.25" customHeight="1">
      <c r="A23" s="132"/>
      <c r="B23" s="60"/>
      <c r="C23" s="147" t="s">
        <v>168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34"/>
      <c r="BB23" s="135"/>
      <c r="BC23" s="135"/>
      <c r="BD23" s="135"/>
      <c r="BE23" s="135"/>
      <c r="BF23" s="135"/>
      <c r="BG23" s="59" t="s">
        <v>30</v>
      </c>
      <c r="BH23" s="59"/>
      <c r="BI23" s="59"/>
      <c r="BJ23" s="59"/>
      <c r="BK23" s="59"/>
      <c r="BL23" s="59"/>
      <c r="BM23" s="59"/>
      <c r="BN23" s="60"/>
    </row>
    <row r="24" spans="1:66" s="6" customFormat="1" ht="3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63"/>
    </row>
    <row r="25" spans="1:66" ht="15.75" customHeight="1">
      <c r="A25" s="31"/>
      <c r="B25" s="31"/>
      <c r="C25" s="131" t="s">
        <v>4</v>
      </c>
      <c r="D25" s="31"/>
      <c r="E25" s="31"/>
      <c r="F25" s="31" t="s">
        <v>7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156"/>
      <c r="AZ25" s="156"/>
      <c r="BA25" s="156"/>
      <c r="BB25" s="156"/>
      <c r="BC25" s="156"/>
      <c r="BD25" s="156"/>
      <c r="BE25" s="31" t="s">
        <v>254</v>
      </c>
      <c r="BF25" s="31"/>
      <c r="BG25" s="31"/>
      <c r="BH25" s="31"/>
      <c r="BI25" s="31"/>
      <c r="BJ25" s="31"/>
      <c r="BK25" s="31"/>
      <c r="BL25" s="31"/>
      <c r="BM25" s="31"/>
      <c r="BN25" s="31"/>
    </row>
    <row r="26" spans="1:66" ht="15.75" customHeight="1">
      <c r="A26" s="31"/>
      <c r="B26" s="31"/>
      <c r="C26" s="131" t="s">
        <v>5</v>
      </c>
      <c r="D26" s="31"/>
      <c r="E26" s="31"/>
      <c r="F26" s="31" t="s">
        <v>8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153" t="str">
        <f>IF(U16=0,"",U16)</f>
        <v/>
      </c>
      <c r="U26" s="153"/>
      <c r="V26" s="153"/>
      <c r="W26" s="31" t="s">
        <v>9</v>
      </c>
      <c r="X26" s="31"/>
      <c r="Y26" s="31"/>
      <c r="Z26" s="31"/>
      <c r="AA26" s="31"/>
      <c r="AB26" s="31"/>
      <c r="AC26" s="153" t="str">
        <f>IF(U18=0,"",U18)</f>
        <v/>
      </c>
      <c r="AD26" s="153"/>
      <c r="AE26" s="153"/>
      <c r="AF26" s="157" t="s">
        <v>114</v>
      </c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31"/>
    </row>
    <row r="27" spans="1:66" ht="15.75" customHeight="1">
      <c r="A27" s="31"/>
      <c r="B27" s="31"/>
      <c r="C27" s="31"/>
      <c r="D27" s="31"/>
      <c r="E27" s="31"/>
      <c r="F27" s="31" t="s">
        <v>169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</row>
    <row r="28" spans="1:66" ht="15.75" customHeight="1">
      <c r="A28" s="31"/>
      <c r="B28" s="31"/>
      <c r="C28" s="31"/>
      <c r="D28" s="31"/>
      <c r="E28" s="31"/>
      <c r="F28" s="31" t="s">
        <v>10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s="9" customFormat="1" ht="15.75" customHeight="1">
      <c r="A29" s="31"/>
      <c r="B29" s="31"/>
      <c r="C29" s="31"/>
      <c r="D29" s="31"/>
      <c r="E29" s="31"/>
      <c r="F29" s="31" t="s">
        <v>11</v>
      </c>
      <c r="G29" s="31"/>
      <c r="H29" s="31"/>
      <c r="I29" s="31" t="s">
        <v>12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66" ht="15.75" customHeight="1">
      <c r="A30" s="31"/>
      <c r="B30" s="31"/>
      <c r="C30" s="31"/>
      <c r="D30" s="31"/>
      <c r="E30" s="31"/>
      <c r="F30" s="31" t="s">
        <v>13</v>
      </c>
      <c r="G30" s="31"/>
      <c r="H30" s="31"/>
      <c r="I30" s="31" t="s">
        <v>170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</row>
    <row r="31" spans="1:66" ht="15.75" customHeight="1">
      <c r="A31" s="31"/>
      <c r="B31" s="31"/>
      <c r="C31" s="31"/>
      <c r="D31" s="31"/>
      <c r="E31" s="31"/>
      <c r="F31" s="31"/>
      <c r="G31" s="31"/>
      <c r="H31" s="31"/>
      <c r="I31" s="31" t="s">
        <v>14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</row>
    <row r="32" spans="1:66" ht="15.75" customHeight="1">
      <c r="A32" s="31"/>
      <c r="B32" s="31"/>
      <c r="C32" s="31"/>
      <c r="D32" s="31"/>
      <c r="E32" s="31"/>
      <c r="F32" s="31" t="s">
        <v>15</v>
      </c>
      <c r="G32" s="31"/>
      <c r="H32" s="31"/>
      <c r="I32" s="31" t="s">
        <v>40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</row>
    <row r="33" spans="1:66" ht="15.75" customHeight="1">
      <c r="A33" s="31"/>
      <c r="B33" s="31"/>
      <c r="C33" s="31"/>
      <c r="D33" s="31"/>
      <c r="E33" s="31"/>
      <c r="F33" s="31"/>
      <c r="G33" s="31"/>
      <c r="H33" s="31"/>
      <c r="I33" s="31" t="s">
        <v>16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</row>
    <row r="34" spans="1:66" ht="15.75" customHeight="1">
      <c r="A34" s="31"/>
      <c r="B34" s="31"/>
      <c r="C34" s="31"/>
      <c r="D34" s="31"/>
      <c r="E34" s="31"/>
      <c r="F34" s="31" t="s">
        <v>17</v>
      </c>
      <c r="G34" s="31"/>
      <c r="H34" s="31"/>
      <c r="I34" s="31" t="s">
        <v>18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</row>
    <row r="35" spans="1:66" ht="15.75" customHeight="1">
      <c r="A35" s="31"/>
      <c r="B35" s="31"/>
      <c r="C35" s="31"/>
      <c r="D35" s="31"/>
      <c r="E35" s="31"/>
      <c r="F35" s="31" t="s">
        <v>19</v>
      </c>
      <c r="G35" s="31"/>
      <c r="H35" s="31"/>
      <c r="I35" s="31" t="s">
        <v>96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</row>
    <row r="36" spans="1:66" ht="15.75" customHeight="1">
      <c r="A36" s="31"/>
      <c r="B36" s="31"/>
      <c r="C36" s="131" t="s">
        <v>20</v>
      </c>
      <c r="D36" s="31"/>
      <c r="E36" s="31"/>
      <c r="F36" s="31" t="s">
        <v>21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</row>
    <row r="37" spans="1:66" s="9" customFormat="1" ht="15.75" customHeight="1">
      <c r="A37" s="31"/>
      <c r="B37" s="31"/>
      <c r="C37" s="131" t="s">
        <v>22</v>
      </c>
      <c r="D37" s="31"/>
      <c r="E37" s="31"/>
      <c r="F37" s="31" t="s">
        <v>41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</row>
    <row r="38" spans="1:66" ht="15.75" customHeight="1">
      <c r="A38" s="31"/>
      <c r="B38" s="31"/>
      <c r="C38" s="31"/>
      <c r="D38" s="31"/>
      <c r="E38" s="31"/>
      <c r="F38" s="31" t="s">
        <v>23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</row>
    <row r="39" spans="1:66" ht="15.75" customHeight="1">
      <c r="A39" s="31"/>
      <c r="B39" s="31"/>
      <c r="C39" s="131" t="s">
        <v>24</v>
      </c>
      <c r="D39" s="31"/>
      <c r="E39" s="31"/>
      <c r="F39" s="31" t="s">
        <v>80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153" t="str">
        <f>IF(U17=0,"",U17)</f>
        <v/>
      </c>
      <c r="R39" s="153"/>
      <c r="S39" s="153"/>
      <c r="T39" s="153"/>
      <c r="U39" s="31" t="s">
        <v>81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</row>
    <row r="40" spans="1:66" ht="15.75" customHeight="1">
      <c r="A40" s="31"/>
      <c r="B40" s="31"/>
      <c r="C40" s="131" t="s">
        <v>25</v>
      </c>
      <c r="D40" s="31"/>
      <c r="E40" s="31"/>
      <c r="F40" s="31" t="s">
        <v>255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</row>
    <row r="41" spans="1:66" ht="15.75" customHeight="1">
      <c r="A41" s="31"/>
      <c r="B41" s="31"/>
      <c r="C41" s="131" t="s">
        <v>26</v>
      </c>
      <c r="D41" s="31"/>
      <c r="E41" s="31"/>
      <c r="F41" s="31" t="s">
        <v>82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</row>
    <row r="42" spans="1:66" ht="15.75" customHeight="1">
      <c r="A42" s="31"/>
      <c r="B42" s="31"/>
      <c r="C42" s="131" t="s">
        <v>27</v>
      </c>
      <c r="D42" s="31"/>
      <c r="E42" s="31"/>
      <c r="F42" s="31" t="s">
        <v>104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</row>
    <row r="43" spans="1:66" ht="15.75" customHeight="1">
      <c r="A43" s="31"/>
      <c r="B43" s="31"/>
      <c r="C43" s="31"/>
      <c r="D43" s="31"/>
      <c r="E43" s="31"/>
      <c r="F43" s="31" t="s">
        <v>28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</row>
    <row r="44" spans="1:66" ht="15.75" customHeight="1">
      <c r="A44" s="31"/>
      <c r="B44" s="31"/>
      <c r="C44" s="31"/>
      <c r="D44" s="31"/>
      <c r="E44" s="31"/>
      <c r="F44" s="31" t="s">
        <v>29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</row>
    <row r="45" spans="1:66" ht="5.2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60"/>
    </row>
    <row r="46" spans="1:66" s="6" customFormat="1" ht="15.75" customHeight="1">
      <c r="A46" s="132"/>
      <c r="B46" s="60"/>
      <c r="C46" s="60"/>
      <c r="D46" s="60"/>
      <c r="E46" s="60"/>
      <c r="F46" s="132" t="s">
        <v>101</v>
      </c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60"/>
    </row>
    <row r="47" spans="1:66" s="6" customFormat="1" ht="15.75" customHeight="1">
      <c r="A47" s="102"/>
      <c r="B47" s="85"/>
      <c r="C47" s="85"/>
      <c r="D47" s="85"/>
      <c r="E47" s="85"/>
      <c r="F47" s="99" t="s">
        <v>115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1"/>
      <c r="T47" s="90" t="s">
        <v>203</v>
      </c>
      <c r="U47" s="90"/>
      <c r="V47" s="99" t="s">
        <v>147</v>
      </c>
      <c r="W47" s="100"/>
      <c r="X47" s="100"/>
      <c r="Y47" s="100"/>
      <c r="Z47" s="100"/>
      <c r="AA47" s="100"/>
      <c r="AB47" s="101"/>
      <c r="AC47" s="90" t="s">
        <v>85</v>
      </c>
      <c r="AD47" s="90"/>
      <c r="AE47" s="99" t="s">
        <v>148</v>
      </c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1"/>
      <c r="AR47" s="90" t="s">
        <v>86</v>
      </c>
      <c r="AS47" s="90"/>
      <c r="AT47" s="99" t="s">
        <v>149</v>
      </c>
      <c r="AU47" s="100"/>
      <c r="AV47" s="100"/>
      <c r="AW47" s="100"/>
      <c r="AX47" s="100"/>
      <c r="AY47" s="100"/>
      <c r="AZ47" s="100"/>
      <c r="BA47" s="101"/>
      <c r="BB47" s="102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</row>
    <row r="48" spans="1:66" ht="6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</row>
    <row r="49" spans="1:66" ht="15.75" customHeight="1">
      <c r="A49" s="85"/>
      <c r="B49" s="85"/>
      <c r="C49" s="85"/>
      <c r="D49" s="85"/>
      <c r="E49" s="85"/>
      <c r="F49" s="92"/>
      <c r="G49" s="92"/>
      <c r="H49" s="92"/>
      <c r="I49" s="92"/>
      <c r="J49" s="32" t="s">
        <v>248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92"/>
      <c r="Z49" s="92"/>
      <c r="AA49" s="92"/>
      <c r="AB49" s="92"/>
      <c r="AC49" s="92"/>
      <c r="AD49" s="92"/>
      <c r="AE49" s="85" t="s">
        <v>249</v>
      </c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136" t="str">
        <f>IF((F49*Y49)&gt;0,(F49*Y49/0.025), " ")</f>
        <v xml:space="preserve"> </v>
      </c>
      <c r="AT49" s="136"/>
      <c r="AU49" s="136"/>
      <c r="AV49" s="136"/>
      <c r="AW49" s="136"/>
      <c r="AX49" s="136"/>
      <c r="AY49" s="136"/>
      <c r="AZ49" s="85" t="s">
        <v>43</v>
      </c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</row>
    <row r="50" spans="1:66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</row>
    <row r="51" spans="1:66" s="6" customFormat="1" ht="15.75" customHeight="1">
      <c r="A51" s="102"/>
      <c r="B51" s="85"/>
      <c r="C51" s="85"/>
      <c r="D51" s="85"/>
      <c r="E51" s="85"/>
      <c r="F51" s="102" t="s">
        <v>83</v>
      </c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85"/>
    </row>
    <row r="52" spans="1:66" s="6" customFormat="1" ht="24.75" customHeight="1">
      <c r="A52" s="102"/>
      <c r="B52" s="85"/>
      <c r="C52" s="85"/>
      <c r="D52" s="85"/>
      <c r="E52" s="85"/>
      <c r="F52" s="94" t="s">
        <v>102</v>
      </c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6"/>
      <c r="V52" s="90" t="s">
        <v>85</v>
      </c>
      <c r="W52" s="90"/>
      <c r="X52" s="94" t="s">
        <v>150</v>
      </c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6"/>
      <c r="AP52" s="90" t="s">
        <v>86</v>
      </c>
      <c r="AQ52" s="90"/>
      <c r="AR52" s="94" t="s">
        <v>84</v>
      </c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6"/>
      <c r="BH52" s="85"/>
      <c r="BI52" s="85"/>
      <c r="BJ52" s="85"/>
      <c r="BK52" s="85"/>
      <c r="BL52" s="85"/>
      <c r="BM52" s="85"/>
      <c r="BN52" s="85"/>
    </row>
    <row r="53" spans="1:66" s="9" customFormat="1" ht="3.9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</row>
    <row r="54" spans="1:66" ht="20.25" customHeight="1">
      <c r="A54" s="85"/>
      <c r="B54" s="85"/>
      <c r="C54" s="85"/>
      <c r="D54" s="85"/>
      <c r="E54" s="85"/>
      <c r="F54" s="136" t="str">
        <f>AS49</f>
        <v xml:space="preserve"> </v>
      </c>
      <c r="G54" s="136"/>
      <c r="H54" s="136"/>
      <c r="I54" s="136"/>
      <c r="J54" s="136"/>
      <c r="K54" s="136"/>
      <c r="L54" s="85" t="s">
        <v>250</v>
      </c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136" t="str">
        <f>IF(BA23&gt;0, BA23,"")</f>
        <v/>
      </c>
      <c r="X54" s="136"/>
      <c r="Y54" s="136"/>
      <c r="Z54" s="136"/>
      <c r="AA54" s="136"/>
      <c r="AB54" s="136"/>
      <c r="AC54" s="85" t="s">
        <v>251</v>
      </c>
      <c r="AD54" s="85"/>
      <c r="AE54" s="85"/>
      <c r="AF54" s="85"/>
      <c r="AG54" s="85"/>
      <c r="AH54" s="48" t="str">
        <f>IF(ISERROR(F54/W54),"",(F54/W54))</f>
        <v/>
      </c>
      <c r="AI54" s="48"/>
      <c r="AJ54" s="48"/>
      <c r="AK54" s="48"/>
      <c r="AL54" s="48"/>
      <c r="AM54" s="48"/>
      <c r="AN54" s="85" t="s">
        <v>88</v>
      </c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</row>
    <row r="55" spans="1:66" s="9" customFormat="1" ht="6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</row>
    <row r="56" spans="1:66" s="6" customFormat="1" ht="15.75" customHeight="1">
      <c r="A56" s="102"/>
      <c r="B56" s="85"/>
      <c r="C56" s="85"/>
      <c r="D56" s="85"/>
      <c r="E56" s="85"/>
      <c r="F56" s="102" t="s">
        <v>197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85"/>
    </row>
    <row r="57" spans="1:66" s="6" customFormat="1" ht="24.75" customHeight="1">
      <c r="A57" s="102"/>
      <c r="B57" s="85"/>
      <c r="C57" s="85"/>
      <c r="D57" s="85"/>
      <c r="E57" s="85"/>
      <c r="F57" s="94" t="s">
        <v>84</v>
      </c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6"/>
      <c r="V57" s="90" t="s">
        <v>203</v>
      </c>
      <c r="W57" s="90"/>
      <c r="X57" s="99" t="s">
        <v>151</v>
      </c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1"/>
      <c r="AP57" s="90" t="s">
        <v>86</v>
      </c>
      <c r="AQ57" s="90"/>
      <c r="AR57" s="158" t="s">
        <v>152</v>
      </c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60"/>
      <c r="BM57" s="102"/>
      <c r="BN57" s="85"/>
    </row>
    <row r="58" spans="1:66" ht="3.9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</row>
    <row r="59" spans="1:66" ht="15.75" customHeight="1">
      <c r="A59" s="85"/>
      <c r="B59" s="85"/>
      <c r="C59" s="85"/>
      <c r="D59" s="85"/>
      <c r="E59" s="85"/>
      <c r="F59" s="48" t="str">
        <f>AH54</f>
        <v/>
      </c>
      <c r="G59" s="48"/>
      <c r="H59" s="48"/>
      <c r="I59" s="48"/>
      <c r="J59" s="48"/>
      <c r="K59" s="48"/>
      <c r="L59" s="85" t="s">
        <v>252</v>
      </c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136" t="str">
        <f>IF(BA22&gt;0, BA22,"")</f>
        <v/>
      </c>
      <c r="AC59" s="136"/>
      <c r="AD59" s="136"/>
      <c r="AE59" s="136"/>
      <c r="AF59" s="136"/>
      <c r="AG59" s="136"/>
      <c r="AH59" s="85" t="s">
        <v>253</v>
      </c>
      <c r="AI59" s="85"/>
      <c r="AJ59" s="85"/>
      <c r="AK59" s="85"/>
      <c r="AL59" s="85"/>
      <c r="AM59" s="136" t="str">
        <f>IF(ISERROR(F59*AB59),"",(F59*AB59))</f>
        <v/>
      </c>
      <c r="AN59" s="136"/>
      <c r="AO59" s="136"/>
      <c r="AP59" s="136"/>
      <c r="AQ59" s="136"/>
      <c r="AR59" s="136"/>
      <c r="AS59" s="85" t="s">
        <v>153</v>
      </c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</row>
    <row r="60" spans="1:66" ht="8.2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63"/>
    </row>
    <row r="61" spans="1:66" s="8" customFormat="1" ht="15" customHeight="1">
      <c r="A61" s="21"/>
      <c r="B61" s="107" t="s">
        <v>181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21"/>
    </row>
    <row r="62" spans="1:66" ht="15" customHeight="1">
      <c r="A62" s="59"/>
      <c r="B62" s="59"/>
      <c r="C62" s="61" t="s">
        <v>4</v>
      </c>
      <c r="D62" s="60"/>
      <c r="E62" s="60"/>
      <c r="F62" s="59" t="s">
        <v>31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60"/>
    </row>
    <row r="63" spans="1:66" ht="15" customHeight="1">
      <c r="A63" s="59"/>
      <c r="B63" s="59"/>
      <c r="C63" s="61" t="s">
        <v>5</v>
      </c>
      <c r="D63" s="60"/>
      <c r="E63" s="60"/>
      <c r="F63" s="59" t="s">
        <v>212</v>
      </c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60"/>
    </row>
    <row r="64" spans="1:66" ht="15" customHeight="1">
      <c r="A64" s="59"/>
      <c r="B64" s="60"/>
      <c r="C64" s="60"/>
      <c r="D64" s="60"/>
      <c r="E64" s="60"/>
      <c r="F64" s="59" t="s">
        <v>32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60"/>
    </row>
    <row r="65" spans="1:66" ht="15" customHeight="1">
      <c r="A65" s="59"/>
      <c r="B65" s="59"/>
      <c r="C65" s="61" t="s">
        <v>6</v>
      </c>
      <c r="D65" s="60"/>
      <c r="E65" s="60"/>
      <c r="F65" s="59" t="s">
        <v>33</v>
      </c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60"/>
    </row>
    <row r="66" spans="1:66" ht="15" customHeight="1">
      <c r="A66" s="59"/>
      <c r="B66" s="59"/>
      <c r="C66" s="61" t="s">
        <v>20</v>
      </c>
      <c r="D66" s="60"/>
      <c r="E66" s="60"/>
      <c r="F66" s="59" t="s">
        <v>34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60"/>
    </row>
    <row r="67" spans="1:66" ht="15" customHeight="1">
      <c r="A67" s="59"/>
      <c r="B67" s="60"/>
      <c r="C67" s="60"/>
      <c r="D67" s="60"/>
      <c r="E67" s="60"/>
      <c r="F67" s="59" t="s">
        <v>35</v>
      </c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60"/>
    </row>
    <row r="68" spans="1:66" ht="15" customHeight="1">
      <c r="A68" s="59"/>
      <c r="B68" s="59"/>
      <c r="C68" s="61" t="s">
        <v>22</v>
      </c>
      <c r="D68" s="60"/>
      <c r="E68" s="60"/>
      <c r="F68" s="59" t="s">
        <v>36</v>
      </c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60"/>
    </row>
    <row r="69" spans="1:66" ht="15" customHeight="1">
      <c r="A69" s="59"/>
      <c r="B69" s="60"/>
      <c r="C69" s="60"/>
      <c r="D69" s="60"/>
      <c r="E69" s="60"/>
      <c r="F69" s="59" t="s">
        <v>37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60"/>
    </row>
    <row r="70" spans="1:66" ht="15.75" customHeight="1">
      <c r="A70" s="59"/>
      <c r="B70" s="60"/>
      <c r="C70" s="60"/>
      <c r="D70" s="60"/>
      <c r="E70" s="60"/>
      <c r="F70" s="102" t="s">
        <v>38</v>
      </c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6"/>
      <c r="U70" s="106"/>
      <c r="V70" s="106"/>
      <c r="W70" s="106"/>
      <c r="X70" s="106"/>
      <c r="Y70" s="106"/>
      <c r="Z70" s="122" t="s">
        <v>210</v>
      </c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60"/>
    </row>
    <row r="71" spans="1:66" ht="15.75" customHeight="1">
      <c r="A71" s="59"/>
      <c r="B71" s="60"/>
      <c r="C71" s="60"/>
      <c r="D71" s="60"/>
      <c r="E71" s="60"/>
      <c r="F71" s="102" t="s">
        <v>39</v>
      </c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5"/>
      <c r="U71" s="105"/>
      <c r="V71" s="105"/>
      <c r="W71" s="105"/>
      <c r="X71" s="105"/>
      <c r="Y71" s="105"/>
      <c r="Z71" s="59" t="s">
        <v>211</v>
      </c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60"/>
    </row>
    <row r="72" spans="1:66" ht="9" customHeight="1">
      <c r="A72" s="58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</row>
    <row r="73" spans="1:66" s="8" customFormat="1" ht="15.75" customHeight="1">
      <c r="A73" s="21"/>
      <c r="B73" s="107" t="s">
        <v>182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</row>
    <row r="74" spans="1:66" ht="35.1" customHeight="1">
      <c r="A74" s="117"/>
      <c r="B74" s="117"/>
      <c r="C74" s="166" t="s">
        <v>112</v>
      </c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65"/>
    </row>
    <row r="75" spans="1:66" s="8" customFormat="1" ht="15.75" customHeight="1">
      <c r="A75" s="21"/>
      <c r="B75" s="168" t="s">
        <v>183</v>
      </c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9"/>
    </row>
    <row r="76" spans="1:66" ht="27" customHeight="1">
      <c r="A76" s="59"/>
      <c r="B76" s="60"/>
      <c r="C76" s="166" t="s">
        <v>113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65"/>
    </row>
    <row r="77" spans="1:66" ht="15.75" customHeight="1">
      <c r="A77" s="58"/>
      <c r="B77" s="58"/>
      <c r="C77" s="58"/>
      <c r="D77" s="118" t="s">
        <v>93</v>
      </c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20"/>
      <c r="AH77" s="120"/>
      <c r="AI77" s="120"/>
      <c r="AJ77" s="120"/>
      <c r="AK77" s="120"/>
      <c r="AL77" s="120"/>
      <c r="AM77" s="167" t="s">
        <v>99</v>
      </c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70"/>
    </row>
    <row r="78" spans="1:66" ht="15.75" customHeight="1">
      <c r="A78" s="58"/>
      <c r="B78" s="58"/>
      <c r="C78" s="58"/>
      <c r="D78" s="118" t="s">
        <v>42</v>
      </c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9"/>
      <c r="V78" s="119"/>
      <c r="W78" s="119"/>
      <c r="X78" s="119"/>
      <c r="Y78" s="119"/>
      <c r="Z78" s="167" t="s">
        <v>103</v>
      </c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70"/>
    </row>
    <row r="79" spans="1:66" ht="15.75" customHeight="1">
      <c r="A79" s="58"/>
      <c r="B79" s="58"/>
      <c r="C79" s="58"/>
      <c r="D79" s="118" t="s">
        <v>138</v>
      </c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9"/>
      <c r="AA79" s="119"/>
      <c r="AB79" s="119"/>
      <c r="AC79" s="119"/>
      <c r="AD79" s="119"/>
      <c r="AE79" s="167" t="s">
        <v>137</v>
      </c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</row>
    <row r="80" spans="1:66" ht="8.1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</row>
    <row r="81" spans="1:66" s="8" customFormat="1" ht="15.75" customHeight="1">
      <c r="A81" s="21"/>
      <c r="B81" s="168" t="s">
        <v>184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</row>
    <row r="82" spans="1:66" s="10" customFormat="1" ht="18" customHeight="1">
      <c r="A82" s="87"/>
      <c r="B82" s="87"/>
      <c r="C82" s="87"/>
      <c r="D82" s="171" t="s">
        <v>198</v>
      </c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2"/>
    </row>
    <row r="83" spans="1:66" ht="24.95" customHeight="1">
      <c r="A83" s="104"/>
      <c r="B83" s="104"/>
      <c r="C83" s="104"/>
      <c r="D83" s="94" t="s">
        <v>122</v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6"/>
      <c r="S83" s="90" t="s">
        <v>203</v>
      </c>
      <c r="T83" s="90"/>
      <c r="U83" s="99" t="s">
        <v>154</v>
      </c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1"/>
      <c r="AI83" s="90" t="s">
        <v>86</v>
      </c>
      <c r="AJ83" s="90"/>
      <c r="AK83" s="110" t="s">
        <v>229</v>
      </c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2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70"/>
    </row>
    <row r="84" spans="1:66" ht="17.25" customHeight="1">
      <c r="A84" s="104"/>
      <c r="B84" s="104"/>
      <c r="C84" s="104"/>
      <c r="D84" s="109" t="str">
        <f>IF($Z$79=0,"",$Z$79)</f>
        <v/>
      </c>
      <c r="E84" s="109"/>
      <c r="F84" s="109"/>
      <c r="G84" s="109"/>
      <c r="H84" s="109"/>
      <c r="I84" s="109"/>
      <c r="J84" s="108" t="s">
        <v>204</v>
      </c>
      <c r="K84" s="108"/>
      <c r="L84" s="108"/>
      <c r="M84" s="108"/>
      <c r="N84" s="108"/>
      <c r="O84" s="108"/>
      <c r="P84" s="108"/>
      <c r="Q84" s="109" t="str">
        <f>IF($AG$77=0,"",$AG$77)</f>
        <v/>
      </c>
      <c r="R84" s="109"/>
      <c r="S84" s="109"/>
      <c r="T84" s="109"/>
      <c r="U84" s="109"/>
      <c r="V84" s="109"/>
      <c r="W84" s="108" t="s">
        <v>234</v>
      </c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13" t="str">
        <f>IF(ISERROR(D84*Q84),"",(D84*Q84))</f>
        <v/>
      </c>
      <c r="AI84" s="113"/>
      <c r="AJ84" s="113"/>
      <c r="AK84" s="113"/>
      <c r="AL84" s="113"/>
      <c r="AM84" s="113"/>
      <c r="AN84" s="114" t="s">
        <v>230</v>
      </c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5"/>
    </row>
    <row r="85" spans="1:66" ht="8.1" customHeight="1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</row>
    <row r="86" spans="1:66" ht="17.25" customHeight="1">
      <c r="A86" s="104"/>
      <c r="B86" s="104"/>
      <c r="C86" s="104"/>
      <c r="D86" s="118" t="s">
        <v>98</v>
      </c>
      <c r="E86" s="118"/>
      <c r="F86" s="118"/>
      <c r="G86" s="118"/>
      <c r="H86" s="118"/>
      <c r="I86" s="118"/>
      <c r="J86" s="118"/>
      <c r="K86" s="118"/>
      <c r="L86" s="123"/>
      <c r="M86" s="123"/>
      <c r="N86" s="123"/>
      <c r="O86" s="123"/>
      <c r="P86" s="123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</row>
    <row r="87" spans="1:66" ht="18" customHeight="1">
      <c r="A87" s="104"/>
      <c r="B87" s="104"/>
      <c r="C87" s="104"/>
      <c r="D87" s="162" t="s">
        <v>199</v>
      </c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3"/>
    </row>
    <row r="88" spans="1:66" ht="24.95" customHeight="1">
      <c r="A88" s="85"/>
      <c r="B88" s="85"/>
      <c r="C88" s="85"/>
      <c r="D88" s="94" t="s">
        <v>229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6"/>
      <c r="S88" s="90" t="s">
        <v>85</v>
      </c>
      <c r="T88" s="90"/>
      <c r="U88" s="94" t="s">
        <v>270</v>
      </c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6"/>
      <c r="AI88" s="90" t="s">
        <v>86</v>
      </c>
      <c r="AJ88" s="90"/>
      <c r="AK88" s="94" t="s">
        <v>155</v>
      </c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</row>
    <row r="89" spans="1:66" ht="18" customHeight="1">
      <c r="A89" s="85"/>
      <c r="B89" s="85"/>
      <c r="C89" s="85"/>
      <c r="D89" s="136" t="str">
        <f>AH84</f>
        <v/>
      </c>
      <c r="E89" s="136"/>
      <c r="F89" s="136"/>
      <c r="G89" s="136"/>
      <c r="H89" s="136"/>
      <c r="I89" s="136"/>
      <c r="J89" s="80" t="s">
        <v>235</v>
      </c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164" t="str">
        <f>IF((($L$86^1)*(2.7183^-$L$86))/(FACT(1))=0,"",(($L$86^1)*(2.7183^-$L$86))/(FACT(1)))</f>
        <v/>
      </c>
      <c r="Z89" s="164"/>
      <c r="AA89" s="164"/>
      <c r="AB89" s="164"/>
      <c r="AC89" s="80" t="s">
        <v>236</v>
      </c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136" t="str">
        <f>IF(ISERROR(D89/Y89),"",(D89/Y89))</f>
        <v/>
      </c>
      <c r="AU89" s="136"/>
      <c r="AV89" s="136"/>
      <c r="AW89" s="136"/>
      <c r="AX89" s="136"/>
      <c r="AY89" s="136"/>
      <c r="AZ89" s="80" t="s">
        <v>133</v>
      </c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</row>
    <row r="90" spans="1:66" s="11" customFormat="1" ht="18" customHeight="1">
      <c r="A90" s="85"/>
      <c r="B90" s="85"/>
      <c r="C90" s="85"/>
      <c r="D90" s="142" t="s">
        <v>200</v>
      </c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</row>
    <row r="91" spans="1:66" ht="39.950000000000003" customHeight="1">
      <c r="A91" s="85"/>
      <c r="B91" s="85"/>
      <c r="C91" s="85"/>
      <c r="D91" s="94" t="s">
        <v>87</v>
      </c>
      <c r="E91" s="95"/>
      <c r="F91" s="95"/>
      <c r="G91" s="95"/>
      <c r="H91" s="95"/>
      <c r="I91" s="95"/>
      <c r="J91" s="95"/>
      <c r="K91" s="96"/>
      <c r="L91" s="90" t="s">
        <v>85</v>
      </c>
      <c r="M91" s="90"/>
      <c r="N91" s="94" t="s">
        <v>156</v>
      </c>
      <c r="O91" s="95"/>
      <c r="P91" s="95"/>
      <c r="Q91" s="95"/>
      <c r="R91" s="95"/>
      <c r="S91" s="95"/>
      <c r="T91" s="95"/>
      <c r="U91" s="96"/>
      <c r="V91" s="90" t="s">
        <v>85</v>
      </c>
      <c r="W91" s="90"/>
      <c r="X91" s="94" t="s">
        <v>237</v>
      </c>
      <c r="Y91" s="95"/>
      <c r="Z91" s="95"/>
      <c r="AA91" s="95"/>
      <c r="AB91" s="95"/>
      <c r="AC91" s="96"/>
      <c r="AD91" s="90" t="s">
        <v>86</v>
      </c>
      <c r="AE91" s="90"/>
      <c r="AF91" s="94" t="s">
        <v>44</v>
      </c>
      <c r="AG91" s="95"/>
      <c r="AH91" s="95"/>
      <c r="AI91" s="95"/>
      <c r="AJ91" s="95"/>
      <c r="AK91" s="95"/>
      <c r="AL91" s="95"/>
      <c r="AM91" s="95"/>
      <c r="AN91" s="95"/>
      <c r="AO91" s="9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</row>
    <row r="92" spans="1:66" ht="18" customHeight="1">
      <c r="A92" s="85"/>
      <c r="B92" s="85"/>
      <c r="C92" s="85"/>
      <c r="D92" s="136" t="str">
        <f>IF(AT89=0,"",AT89)</f>
        <v/>
      </c>
      <c r="E92" s="136"/>
      <c r="F92" s="136"/>
      <c r="G92" s="136"/>
      <c r="H92" s="136"/>
      <c r="I92" s="136"/>
      <c r="J92" s="80" t="s">
        <v>238</v>
      </c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48" t="str">
        <f>IF(U19=0,"",U19)</f>
        <v/>
      </c>
      <c r="Z92" s="48"/>
      <c r="AA92" s="48"/>
      <c r="AB92" s="48"/>
      <c r="AC92" s="48"/>
      <c r="AD92" s="48"/>
      <c r="AE92" s="80" t="s">
        <v>239</v>
      </c>
      <c r="AF92" s="80"/>
      <c r="AG92" s="80"/>
      <c r="AH92" s="80"/>
      <c r="AI92" s="80"/>
      <c r="AJ92" s="80"/>
      <c r="AK92" s="92"/>
      <c r="AL92" s="92"/>
      <c r="AM92" s="92"/>
      <c r="AN92" s="92"/>
      <c r="AO92" s="80" t="s">
        <v>240</v>
      </c>
      <c r="AP92" s="80"/>
      <c r="AQ92" s="80"/>
      <c r="AR92" s="80"/>
      <c r="AS92" s="80"/>
      <c r="AT92" s="80"/>
      <c r="AU92" s="80"/>
      <c r="AV92" s="80"/>
      <c r="AW92" s="48" t="str">
        <f>IF(ISERROR(D92/Y92/AK92),"",ROUNDUP((D92/Y92/AK92),0))</f>
        <v/>
      </c>
      <c r="AX92" s="48"/>
      <c r="AY92" s="48"/>
      <c r="AZ92" s="48"/>
      <c r="BA92" s="80" t="s">
        <v>45</v>
      </c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</row>
    <row r="93" spans="1:66" s="11" customFormat="1" ht="18" customHeight="1">
      <c r="A93" s="85"/>
      <c r="B93" s="85"/>
      <c r="C93" s="85"/>
      <c r="D93" s="204" t="s">
        <v>196</v>
      </c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</row>
    <row r="94" spans="1:66" s="12" customFormat="1" ht="15.95" customHeight="1">
      <c r="A94" s="32"/>
      <c r="B94" s="32"/>
      <c r="C94" s="86"/>
      <c r="D94" s="94" t="s">
        <v>44</v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6"/>
      <c r="V94" s="40" t="s">
        <v>203</v>
      </c>
      <c r="W94" s="41"/>
      <c r="X94" s="99" t="s">
        <v>157</v>
      </c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76" t="s">
        <v>86</v>
      </c>
      <c r="AN94" s="177"/>
      <c r="AO94" s="94" t="s">
        <v>158</v>
      </c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6"/>
      <c r="BF94" s="165"/>
      <c r="BG94" s="143"/>
      <c r="BH94" s="143"/>
      <c r="BI94" s="143"/>
      <c r="BJ94" s="143"/>
      <c r="BK94" s="143"/>
      <c r="BL94" s="143"/>
      <c r="BM94" s="143"/>
      <c r="BN94" s="143"/>
    </row>
    <row r="95" spans="1:66" ht="18" customHeight="1">
      <c r="A95" s="85"/>
      <c r="B95" s="85"/>
      <c r="C95" s="85"/>
      <c r="D95" s="97" t="str">
        <f>IF(AW92=0,"",AW92)</f>
        <v/>
      </c>
      <c r="E95" s="97"/>
      <c r="F95" s="97"/>
      <c r="G95" s="97"/>
      <c r="H95" s="201" t="s">
        <v>241</v>
      </c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48" t="str">
        <f>IF($U$78=0,"",$U$78)</f>
        <v/>
      </c>
      <c r="W95" s="48"/>
      <c r="X95" s="48"/>
      <c r="Y95" s="48"/>
      <c r="Z95" s="80" t="s">
        <v>134</v>
      </c>
      <c r="AA95" s="80"/>
      <c r="AB95" s="80"/>
      <c r="AC95" s="80"/>
      <c r="AD95" s="80"/>
      <c r="AE95" s="80"/>
      <c r="AF95" s="80"/>
      <c r="AG95" s="80"/>
      <c r="AH95" s="80"/>
      <c r="AI95" s="80"/>
      <c r="AJ95" s="173" t="s">
        <v>86</v>
      </c>
      <c r="AK95" s="173"/>
      <c r="AL95" s="48" t="str">
        <f>IF(ISERROR(D95*V95),"",(D95*V95))</f>
        <v/>
      </c>
      <c r="AM95" s="48"/>
      <c r="AN95" s="48"/>
      <c r="AO95" s="48"/>
      <c r="AP95" s="145" t="s">
        <v>135</v>
      </c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78"/>
      <c r="BC95" s="178"/>
      <c r="BD95" s="178"/>
      <c r="BE95" s="178"/>
      <c r="BF95" s="178"/>
      <c r="BG95" s="178"/>
      <c r="BH95" s="178"/>
      <c r="BI95" s="178"/>
      <c r="BJ95" s="178"/>
      <c r="BK95" s="178"/>
      <c r="BL95" s="178"/>
      <c r="BM95" s="178"/>
      <c r="BN95" s="178"/>
    </row>
    <row r="96" spans="1:66" ht="8.1" customHeigh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</row>
    <row r="97" spans="1:66" s="8" customFormat="1" ht="15.75" customHeight="1">
      <c r="A97" s="23"/>
      <c r="B97" s="174" t="s">
        <v>185</v>
      </c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5"/>
    </row>
    <row r="98" spans="1:66" s="6" customFormat="1" ht="15.75" customHeight="1">
      <c r="A98" s="85"/>
      <c r="B98" s="85"/>
      <c r="C98" s="85"/>
      <c r="D98" s="102" t="s">
        <v>171</v>
      </c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</row>
    <row r="99" spans="1:66" ht="15.95" customHeight="1">
      <c r="A99" s="85"/>
      <c r="B99" s="85"/>
      <c r="C99" s="85"/>
      <c r="D99" s="99" t="s">
        <v>116</v>
      </c>
      <c r="E99" s="100"/>
      <c r="F99" s="100"/>
      <c r="G99" s="100"/>
      <c r="H99" s="100"/>
      <c r="I99" s="100"/>
      <c r="J99" s="101"/>
      <c r="K99" s="90" t="s">
        <v>203</v>
      </c>
      <c r="L99" s="90"/>
      <c r="M99" s="99" t="s">
        <v>155</v>
      </c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1"/>
      <c r="AM99" s="90" t="s">
        <v>86</v>
      </c>
      <c r="AN99" s="90"/>
      <c r="AO99" s="99" t="s">
        <v>136</v>
      </c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1"/>
      <c r="BJ99" s="32"/>
      <c r="BK99" s="32"/>
      <c r="BL99" s="32"/>
      <c r="BM99" s="32"/>
      <c r="BN99" s="32"/>
    </row>
    <row r="100" spans="1:66" ht="15.75" customHeight="1">
      <c r="A100" s="85"/>
      <c r="B100" s="85"/>
      <c r="C100" s="85"/>
      <c r="D100" s="48" t="str">
        <f>IF(L86=0,"",L86)</f>
        <v/>
      </c>
      <c r="E100" s="48"/>
      <c r="F100" s="48"/>
      <c r="G100" s="48"/>
      <c r="H100" s="85" t="s">
        <v>242</v>
      </c>
      <c r="I100" s="85"/>
      <c r="J100" s="85"/>
      <c r="K100" s="85"/>
      <c r="L100" s="136" t="str">
        <f>IF(AT89=0,"",AT89)</f>
        <v/>
      </c>
      <c r="M100" s="136"/>
      <c r="N100" s="136"/>
      <c r="O100" s="136"/>
      <c r="P100" s="136"/>
      <c r="Q100" s="136"/>
      <c r="R100" s="136"/>
      <c r="S100" s="85" t="s">
        <v>243</v>
      </c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136" t="str">
        <f>IF(ISERROR(D100*L100),"",(D100*L100))</f>
        <v/>
      </c>
      <c r="AJ100" s="136"/>
      <c r="AK100" s="136"/>
      <c r="AL100" s="136"/>
      <c r="AM100" s="136"/>
      <c r="AN100" s="136"/>
      <c r="AO100" s="136"/>
      <c r="AP100" s="85" t="s">
        <v>46</v>
      </c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</row>
    <row r="101" spans="1:66" s="6" customFormat="1" ht="18" customHeight="1">
      <c r="A101" s="85"/>
      <c r="B101" s="85"/>
      <c r="C101" s="85"/>
      <c r="D101" s="142" t="s">
        <v>172</v>
      </c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</row>
    <row r="102" spans="1:66" ht="26.25" customHeight="1">
      <c r="A102" s="85"/>
      <c r="B102" s="85"/>
      <c r="C102" s="85"/>
      <c r="D102" s="94" t="s">
        <v>136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6"/>
      <c r="T102" s="90" t="s">
        <v>85</v>
      </c>
      <c r="U102" s="90"/>
      <c r="V102" s="99" t="s">
        <v>159</v>
      </c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1"/>
      <c r="AN102" s="90" t="s">
        <v>86</v>
      </c>
      <c r="AO102" s="90"/>
      <c r="AP102" s="94" t="s">
        <v>160</v>
      </c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6"/>
      <c r="BJ102" s="143"/>
      <c r="BK102" s="143"/>
      <c r="BL102" s="143"/>
      <c r="BM102" s="143"/>
      <c r="BN102" s="143"/>
    </row>
    <row r="103" spans="1:66" ht="15.75" customHeight="1">
      <c r="A103" s="85"/>
      <c r="B103" s="85"/>
      <c r="C103" s="85"/>
      <c r="D103" s="136" t="str">
        <f>AI100</f>
        <v/>
      </c>
      <c r="E103" s="136"/>
      <c r="F103" s="136"/>
      <c r="G103" s="136"/>
      <c r="H103" s="136"/>
      <c r="I103" s="136"/>
      <c r="J103" s="136"/>
      <c r="K103" s="85" t="s">
        <v>244</v>
      </c>
      <c r="L103" s="85"/>
      <c r="M103" s="85"/>
      <c r="N103" s="85"/>
      <c r="O103" s="136" t="str">
        <f>$AM$59</f>
        <v/>
      </c>
      <c r="P103" s="136"/>
      <c r="Q103" s="136"/>
      <c r="R103" s="136"/>
      <c r="S103" s="136"/>
      <c r="T103" s="136"/>
      <c r="U103" s="136"/>
      <c r="V103" s="85" t="s">
        <v>245</v>
      </c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144" t="str">
        <f>IF(ISERROR(D103/O103),"",(D103/O103))</f>
        <v/>
      </c>
      <c r="AI103" s="144"/>
      <c r="AJ103" s="144"/>
      <c r="AK103" s="144"/>
      <c r="AL103" s="144"/>
      <c r="AM103" s="85" t="s">
        <v>47</v>
      </c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</row>
    <row r="104" spans="1:66" ht="18" customHeight="1">
      <c r="A104" s="85"/>
      <c r="B104" s="85"/>
      <c r="C104" s="85"/>
      <c r="D104" s="142" t="s">
        <v>173</v>
      </c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5"/>
    </row>
    <row r="105" spans="1:66" ht="26.25" customHeight="1">
      <c r="A105" s="85"/>
      <c r="B105" s="85"/>
      <c r="C105" s="85"/>
      <c r="D105" s="94" t="s">
        <v>128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6"/>
      <c r="Y105" s="90" t="s">
        <v>203</v>
      </c>
      <c r="Z105" s="90"/>
      <c r="AA105" s="99" t="s">
        <v>157</v>
      </c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1"/>
      <c r="AP105" s="90" t="s">
        <v>86</v>
      </c>
      <c r="AQ105" s="90"/>
      <c r="AR105" s="99" t="s">
        <v>161</v>
      </c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1"/>
      <c r="BL105" s="85"/>
      <c r="BM105" s="85"/>
      <c r="BN105" s="85"/>
    </row>
    <row r="106" spans="1:66" ht="15.75" customHeight="1">
      <c r="A106" s="85"/>
      <c r="B106" s="85"/>
      <c r="C106" s="85"/>
      <c r="D106" s="144" t="str">
        <f>AH103</f>
        <v/>
      </c>
      <c r="E106" s="144"/>
      <c r="F106" s="144"/>
      <c r="G106" s="144"/>
      <c r="H106" s="144"/>
      <c r="I106" s="85" t="s">
        <v>246</v>
      </c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48" t="str">
        <f>IF($U$78=0,"",$U$78)</f>
        <v/>
      </c>
      <c r="V106" s="48"/>
      <c r="W106" s="48"/>
      <c r="X106" s="48"/>
      <c r="Y106" s="85" t="s">
        <v>247</v>
      </c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144" t="str">
        <f>IF(ISERROR(D106*U106),"",(D106*U106))</f>
        <v/>
      </c>
      <c r="AK106" s="144"/>
      <c r="AL106" s="144"/>
      <c r="AM106" s="144"/>
      <c r="AN106" s="144"/>
      <c r="AO106" s="85" t="s">
        <v>48</v>
      </c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</row>
    <row r="107" spans="1:66" ht="8.1" customHeight="1">
      <c r="A107" s="58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</row>
    <row r="108" spans="1:66" s="13" customFormat="1" ht="15.75" customHeight="1">
      <c r="A108" s="35" t="s">
        <v>223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6"/>
    </row>
    <row r="109" spans="1:66" s="8" customFormat="1" ht="15.75" customHeight="1">
      <c r="A109" s="21"/>
      <c r="B109" s="107" t="s">
        <v>224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</row>
    <row r="110" spans="1:66" s="14" customFormat="1" ht="12" customHeight="1">
      <c r="A110" s="149"/>
      <c r="B110" s="149"/>
      <c r="C110" s="98" t="s">
        <v>139</v>
      </c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</row>
    <row r="111" spans="1:66" ht="14.25" customHeight="1">
      <c r="A111" s="59"/>
      <c r="B111" s="59"/>
      <c r="C111" s="61" t="s">
        <v>4</v>
      </c>
      <c r="D111" s="60"/>
      <c r="E111" s="60"/>
      <c r="F111" s="59" t="s">
        <v>140</v>
      </c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60"/>
    </row>
    <row r="112" spans="1:66" s="15" customFormat="1" ht="12" customHeight="1">
      <c r="A112" s="149"/>
      <c r="B112" s="149"/>
      <c r="C112" s="98" t="s">
        <v>141</v>
      </c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</row>
    <row r="113" spans="1:66" ht="14.25" customHeight="1">
      <c r="A113" s="59"/>
      <c r="B113" s="59"/>
      <c r="C113" s="61" t="s">
        <v>5</v>
      </c>
      <c r="D113" s="60"/>
      <c r="E113" s="60"/>
      <c r="F113" s="59" t="s">
        <v>142</v>
      </c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148" t="str">
        <f>IF(U16=0,"",U16)</f>
        <v/>
      </c>
      <c r="AI113" s="148"/>
      <c r="AJ113" s="148"/>
      <c r="AK113" s="146" t="s">
        <v>89</v>
      </c>
      <c r="AL113" s="146"/>
      <c r="AM113" s="146"/>
      <c r="AN113" s="146"/>
      <c r="AO113" s="148" t="str">
        <f>IF(U18=0,"",U18)</f>
        <v/>
      </c>
      <c r="AP113" s="148"/>
      <c r="AQ113" s="148"/>
      <c r="AR113" s="122" t="s">
        <v>117</v>
      </c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60"/>
    </row>
    <row r="114" spans="1:66" ht="14.25" customHeight="1">
      <c r="A114" s="59"/>
      <c r="B114" s="59"/>
      <c r="C114" s="59"/>
      <c r="D114" s="59"/>
      <c r="E114" s="59"/>
      <c r="F114" s="59" t="s">
        <v>95</v>
      </c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</row>
    <row r="115" spans="1:66" ht="14.25" customHeight="1">
      <c r="A115" s="59"/>
      <c r="B115" s="59"/>
      <c r="C115" s="59"/>
      <c r="D115" s="59"/>
      <c r="E115" s="59"/>
      <c r="F115" s="59" t="s">
        <v>206</v>
      </c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60"/>
    </row>
    <row r="116" spans="1:66" ht="14.25" customHeight="1">
      <c r="A116" s="59"/>
      <c r="B116" s="59"/>
      <c r="C116" s="61" t="s">
        <v>6</v>
      </c>
      <c r="D116" s="60"/>
      <c r="E116" s="60"/>
      <c r="F116" s="148" t="str">
        <f>IF(U17=0,"",U17)</f>
        <v/>
      </c>
      <c r="G116" s="148"/>
      <c r="H116" s="148"/>
      <c r="I116" s="59" t="s">
        <v>90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60"/>
    </row>
    <row r="117" spans="1:66" ht="14.25" customHeight="1">
      <c r="A117" s="59"/>
      <c r="B117" s="59"/>
      <c r="C117" s="59"/>
      <c r="D117" s="59"/>
      <c r="E117" s="59"/>
      <c r="F117" s="59" t="s">
        <v>91</v>
      </c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</row>
    <row r="118" spans="1:66" s="15" customFormat="1" ht="12" customHeight="1">
      <c r="A118" s="149"/>
      <c r="B118" s="149"/>
      <c r="C118" s="98" t="s">
        <v>143</v>
      </c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</row>
    <row r="119" spans="1:66" ht="14.25" customHeight="1">
      <c r="A119" s="59"/>
      <c r="B119" s="59"/>
      <c r="C119" s="61" t="s">
        <v>20</v>
      </c>
      <c r="D119" s="60"/>
      <c r="E119" s="60"/>
      <c r="F119" s="59" t="s">
        <v>49</v>
      </c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</row>
    <row r="120" spans="1:66" ht="14.25" customHeight="1">
      <c r="A120" s="59"/>
      <c r="B120" s="59"/>
      <c r="C120" s="61" t="s">
        <v>22</v>
      </c>
      <c r="D120" s="60"/>
      <c r="E120" s="60"/>
      <c r="F120" s="59" t="s">
        <v>50</v>
      </c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60"/>
    </row>
    <row r="121" spans="1:66" ht="14.25" customHeight="1">
      <c r="A121" s="59"/>
      <c r="B121" s="59"/>
      <c r="C121" s="59"/>
      <c r="D121" s="59"/>
      <c r="E121" s="59"/>
      <c r="F121" s="59" t="s">
        <v>97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</row>
    <row r="122" spans="1:66" ht="8.1" customHeight="1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</row>
    <row r="123" spans="1:66" ht="14.25" customHeight="1">
      <c r="A123" s="59"/>
      <c r="B123" s="59"/>
      <c r="C123" s="61"/>
      <c r="D123" s="60"/>
      <c r="E123" s="60"/>
      <c r="F123" s="59" t="s">
        <v>51</v>
      </c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60"/>
    </row>
    <row r="124" spans="1:66" ht="14.25" customHeight="1">
      <c r="A124" s="59"/>
      <c r="B124" s="59"/>
      <c r="C124" s="59"/>
      <c r="D124" s="59"/>
      <c r="E124" s="59"/>
      <c r="F124" s="59" t="s">
        <v>118</v>
      </c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60"/>
    </row>
    <row r="125" spans="1:66" ht="14.25" customHeight="1">
      <c r="A125" s="59"/>
      <c r="B125" s="59"/>
      <c r="C125" s="59"/>
      <c r="D125" s="59"/>
      <c r="E125" s="59"/>
      <c r="F125" s="59" t="s">
        <v>205</v>
      </c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</row>
    <row r="126" spans="1:66" ht="8.1" customHeight="1">
      <c r="A126" s="59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</row>
    <row r="127" spans="1:66" s="8" customFormat="1" ht="15.75" customHeight="1">
      <c r="A127" s="21"/>
      <c r="B127" s="107" t="s">
        <v>52</v>
      </c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</row>
    <row r="128" spans="1:66" ht="13.5" customHeight="1">
      <c r="A128" s="59"/>
      <c r="B128" s="59"/>
      <c r="C128" s="61" t="s">
        <v>4</v>
      </c>
      <c r="D128" s="60"/>
      <c r="E128" s="60"/>
      <c r="F128" s="59" t="s">
        <v>53</v>
      </c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</row>
    <row r="129" spans="1:66" ht="13.5" customHeight="1">
      <c r="A129" s="59"/>
      <c r="B129" s="59"/>
      <c r="C129" s="59"/>
      <c r="D129" s="59"/>
      <c r="E129" s="59"/>
      <c r="F129" s="59" t="s">
        <v>54</v>
      </c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60"/>
    </row>
    <row r="130" spans="1:66" ht="13.5" customHeight="1">
      <c r="A130" s="59"/>
      <c r="B130" s="59"/>
      <c r="C130" s="59"/>
      <c r="D130" s="59"/>
      <c r="E130" s="59"/>
      <c r="F130" s="59" t="s">
        <v>202</v>
      </c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60"/>
    </row>
    <row r="131" spans="1:66" ht="13.5" customHeight="1">
      <c r="A131" s="59"/>
      <c r="B131" s="59"/>
      <c r="C131" s="59"/>
      <c r="D131" s="59"/>
      <c r="E131" s="59"/>
      <c r="F131" s="59" t="s">
        <v>55</v>
      </c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60"/>
    </row>
    <row r="132" spans="1:66" ht="13.5" customHeight="1">
      <c r="A132" s="59"/>
      <c r="B132" s="59"/>
      <c r="C132" s="61" t="s">
        <v>5</v>
      </c>
      <c r="D132" s="60"/>
      <c r="E132" s="60"/>
      <c r="F132" s="59" t="s">
        <v>105</v>
      </c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60"/>
    </row>
    <row r="133" spans="1:66" ht="8.1" customHeight="1">
      <c r="A133" s="59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</row>
    <row r="134" spans="1:66" s="16" customFormat="1" ht="15.75" customHeight="1">
      <c r="A134" s="21"/>
      <c r="B134" s="107" t="s">
        <v>188</v>
      </c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</row>
    <row r="135" spans="1:66" s="17" customFormat="1" ht="15.75" customHeight="1">
      <c r="A135" s="59"/>
      <c r="B135" s="59"/>
      <c r="C135" s="141" t="s">
        <v>214</v>
      </c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</row>
    <row r="136" spans="1:66" s="6" customFormat="1" ht="18" customHeight="1">
      <c r="A136" s="59"/>
      <c r="B136" s="59"/>
      <c r="C136" s="59"/>
      <c r="D136" s="89" t="s">
        <v>189</v>
      </c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</row>
    <row r="137" spans="1:66" ht="30" customHeight="1">
      <c r="A137" s="85"/>
      <c r="B137" s="85"/>
      <c r="C137" s="85"/>
      <c r="D137" s="94" t="s">
        <v>232</v>
      </c>
      <c r="E137" s="95"/>
      <c r="F137" s="95"/>
      <c r="G137" s="95"/>
      <c r="H137" s="95"/>
      <c r="I137" s="95"/>
      <c r="J137" s="95"/>
      <c r="K137" s="95"/>
      <c r="L137" s="95"/>
      <c r="M137" s="96"/>
      <c r="N137" s="90" t="s">
        <v>203</v>
      </c>
      <c r="O137" s="90"/>
      <c r="P137" s="94" t="s">
        <v>162</v>
      </c>
      <c r="Q137" s="95"/>
      <c r="R137" s="95"/>
      <c r="S137" s="95"/>
      <c r="T137" s="95"/>
      <c r="U137" s="95"/>
      <c r="V137" s="95"/>
      <c r="W137" s="95"/>
      <c r="X137" s="96"/>
      <c r="Y137" s="90" t="s">
        <v>86</v>
      </c>
      <c r="Z137" s="90"/>
      <c r="AA137" s="94" t="s">
        <v>123</v>
      </c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6"/>
      <c r="AR137" s="25"/>
      <c r="AS137" s="26"/>
      <c r="AT137" s="26"/>
      <c r="AU137" s="26"/>
      <c r="AV137" s="26"/>
      <c r="AW137" s="26"/>
      <c r="AX137" s="145" t="s">
        <v>231</v>
      </c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</row>
    <row r="138" spans="1:66" ht="15.75" customHeight="1">
      <c r="A138" s="85"/>
      <c r="B138" s="85"/>
      <c r="C138" s="85"/>
      <c r="D138" s="48" t="str">
        <f>AH84</f>
        <v/>
      </c>
      <c r="E138" s="48"/>
      <c r="F138" s="48"/>
      <c r="G138" s="48"/>
      <c r="H138" s="48"/>
      <c r="I138" s="48"/>
      <c r="J138" s="48"/>
      <c r="K138" s="179" t="s">
        <v>257</v>
      </c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80">
        <v>6.6E-3</v>
      </c>
      <c r="AA138" s="181"/>
      <c r="AB138" s="181"/>
      <c r="AC138" s="181"/>
      <c r="AD138" s="181"/>
      <c r="AE138" s="27" t="s">
        <v>258</v>
      </c>
      <c r="AF138" s="27"/>
      <c r="AG138" s="27"/>
      <c r="AH138" s="27"/>
      <c r="AI138" s="27"/>
      <c r="AJ138" s="27"/>
      <c r="AK138" s="26"/>
      <c r="AL138" s="26"/>
      <c r="AM138" s="103" t="str">
        <f>IF(ISERROR(D138*Z138),"",(D138*Z138))</f>
        <v/>
      </c>
      <c r="AN138" s="103"/>
      <c r="AO138" s="103"/>
      <c r="AP138" s="103"/>
      <c r="AQ138" s="103"/>
      <c r="AR138" s="28" t="s">
        <v>56</v>
      </c>
      <c r="AS138" s="28"/>
      <c r="AT138" s="28"/>
      <c r="AU138" s="28"/>
      <c r="AV138" s="28"/>
      <c r="AW138" s="28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</row>
    <row r="139" spans="1:66" ht="18" customHeight="1">
      <c r="A139" s="85"/>
      <c r="B139" s="85"/>
      <c r="C139" s="85"/>
      <c r="D139" s="89" t="s">
        <v>215</v>
      </c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7"/>
    </row>
    <row r="140" spans="1:66" ht="30" customHeight="1">
      <c r="A140" s="85"/>
      <c r="B140" s="85"/>
      <c r="C140" s="85"/>
      <c r="D140" s="94" t="s">
        <v>123</v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6"/>
      <c r="U140" s="90" t="s">
        <v>85</v>
      </c>
      <c r="V140" s="90"/>
      <c r="W140" s="94" t="s">
        <v>129</v>
      </c>
      <c r="X140" s="95"/>
      <c r="Y140" s="95"/>
      <c r="Z140" s="95"/>
      <c r="AA140" s="95"/>
      <c r="AB140" s="95"/>
      <c r="AC140" s="95"/>
      <c r="AD140" s="95"/>
      <c r="AE140" s="96"/>
      <c r="AF140" s="90" t="s">
        <v>86</v>
      </c>
      <c r="AG140" s="90"/>
      <c r="AH140" s="94" t="s">
        <v>216</v>
      </c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6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</row>
    <row r="141" spans="1:66" ht="15.75" customHeight="1">
      <c r="A141" s="85"/>
      <c r="B141" s="85"/>
      <c r="C141" s="85"/>
      <c r="D141" s="48" t="str">
        <f>AM138</f>
        <v/>
      </c>
      <c r="E141" s="48"/>
      <c r="F141" s="48"/>
      <c r="G141" s="48"/>
      <c r="H141" s="48"/>
      <c r="I141" s="80" t="s">
        <v>259</v>
      </c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97" t="str">
        <f>IF(ISERROR(D141/825),"",(D141/825))</f>
        <v/>
      </c>
      <c r="Y141" s="97"/>
      <c r="Z141" s="97"/>
      <c r="AA141" s="97"/>
      <c r="AB141" s="97"/>
      <c r="AC141" s="80" t="s">
        <v>217</v>
      </c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</row>
    <row r="142" spans="1:66" ht="18" customHeight="1">
      <c r="A142" s="85"/>
      <c r="B142" s="85"/>
      <c r="C142" s="85"/>
      <c r="D142" s="81" t="s">
        <v>218</v>
      </c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137"/>
    </row>
    <row r="143" spans="1:66" ht="15.75" customHeight="1">
      <c r="A143" s="85"/>
      <c r="B143" s="85"/>
      <c r="C143" s="85"/>
      <c r="D143" s="99" t="s">
        <v>219</v>
      </c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1"/>
      <c r="V143" s="90" t="s">
        <v>203</v>
      </c>
      <c r="W143" s="90"/>
      <c r="X143" s="99" t="s">
        <v>163</v>
      </c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1"/>
      <c r="AL143" s="90" t="s">
        <v>86</v>
      </c>
      <c r="AM143" s="90"/>
      <c r="AN143" s="138" t="s">
        <v>220</v>
      </c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40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</row>
    <row r="144" spans="1:66" ht="15.75" customHeight="1">
      <c r="A144" s="85"/>
      <c r="B144" s="85"/>
      <c r="C144" s="85"/>
      <c r="D144" s="97" t="str">
        <f>X141</f>
        <v/>
      </c>
      <c r="E144" s="97"/>
      <c r="F144" s="97"/>
      <c r="G144" s="97"/>
      <c r="H144" s="97"/>
      <c r="I144" s="80" t="s">
        <v>260</v>
      </c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92"/>
      <c r="X144" s="92"/>
      <c r="Y144" s="92"/>
      <c r="Z144" s="92"/>
      <c r="AA144" s="182" t="s">
        <v>261</v>
      </c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97" t="str">
        <f>IF(ISERROR(D144*W144),"",(D144*W144))</f>
        <v/>
      </c>
      <c r="AM144" s="97"/>
      <c r="AN144" s="97"/>
      <c r="AO144" s="97"/>
      <c r="AP144" s="97"/>
      <c r="AQ144" s="80" t="s">
        <v>221</v>
      </c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</row>
    <row r="145" spans="1:66" ht="18" customHeight="1">
      <c r="A145" s="85"/>
      <c r="B145" s="85"/>
      <c r="C145" s="85"/>
      <c r="D145" s="81" t="s">
        <v>191</v>
      </c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137"/>
    </row>
    <row r="146" spans="1:66" ht="15.75" customHeight="1">
      <c r="A146" s="85"/>
      <c r="B146" s="85"/>
      <c r="C146" s="85"/>
      <c r="D146" s="99" t="s">
        <v>220</v>
      </c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1"/>
      <c r="V146" s="90" t="s">
        <v>203</v>
      </c>
      <c r="W146" s="90"/>
      <c r="X146" s="99" t="s">
        <v>132</v>
      </c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1"/>
      <c r="AP146" s="90" t="s">
        <v>86</v>
      </c>
      <c r="AQ146" s="90"/>
      <c r="AR146" s="138" t="s">
        <v>164</v>
      </c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40"/>
      <c r="BG146" s="85"/>
      <c r="BH146" s="85"/>
      <c r="BI146" s="85"/>
      <c r="BJ146" s="85"/>
      <c r="BK146" s="85"/>
      <c r="BL146" s="85"/>
      <c r="BM146" s="85"/>
      <c r="BN146" s="85"/>
    </row>
    <row r="147" spans="1:66" ht="15.75" customHeight="1">
      <c r="A147" s="85"/>
      <c r="B147" s="85"/>
      <c r="C147" s="85"/>
      <c r="D147" s="97" t="str">
        <f>AL144</f>
        <v/>
      </c>
      <c r="E147" s="97"/>
      <c r="F147" s="97"/>
      <c r="G147" s="97"/>
      <c r="H147" s="97"/>
      <c r="I147" s="80" t="s">
        <v>262</v>
      </c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97" t="str">
        <f>IF(ISERROR(D147*4),"",(D147*4))</f>
        <v/>
      </c>
      <c r="AG147" s="97"/>
      <c r="AH147" s="97"/>
      <c r="AI147" s="97"/>
      <c r="AJ147" s="80" t="s">
        <v>146</v>
      </c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</row>
    <row r="148" spans="1:66" ht="18" customHeight="1">
      <c r="A148" s="85"/>
      <c r="B148" s="85"/>
      <c r="C148" s="81" t="s">
        <v>190</v>
      </c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137"/>
    </row>
    <row r="149" spans="1:66" ht="18" customHeight="1">
      <c r="A149" s="85"/>
      <c r="B149" s="85"/>
      <c r="C149" s="85"/>
      <c r="D149" s="81" t="s">
        <v>57</v>
      </c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137"/>
    </row>
    <row r="150" spans="1:66" ht="15.75" customHeight="1">
      <c r="A150" s="85"/>
      <c r="B150" s="85"/>
      <c r="C150" s="183"/>
      <c r="D150" s="82" t="s">
        <v>124</v>
      </c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4"/>
      <c r="Y150" s="90" t="s">
        <v>203</v>
      </c>
      <c r="Z150" s="90"/>
      <c r="AA150" s="82" t="s">
        <v>167</v>
      </c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4"/>
      <c r="AN150" s="47" t="s">
        <v>86</v>
      </c>
      <c r="AO150" s="90"/>
      <c r="AP150" s="82" t="s">
        <v>165</v>
      </c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4"/>
      <c r="BF150" s="184"/>
      <c r="BG150" s="85"/>
      <c r="BH150" s="85"/>
      <c r="BI150" s="85"/>
      <c r="BJ150" s="85"/>
      <c r="BK150" s="85"/>
      <c r="BL150" s="85"/>
      <c r="BM150" s="85"/>
      <c r="BN150" s="85"/>
    </row>
    <row r="151" spans="1:66" ht="3.9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</row>
    <row r="152" spans="1:66" ht="15.75" customHeight="1">
      <c r="A152" s="85"/>
      <c r="B152" s="85"/>
      <c r="C152" s="85"/>
      <c r="D152" s="48" t="str">
        <f>IF($Z$79=0,"",$Z$79)</f>
        <v/>
      </c>
      <c r="E152" s="48"/>
      <c r="F152" s="48"/>
      <c r="G152" s="48"/>
      <c r="H152" s="48"/>
      <c r="I152" s="48"/>
      <c r="J152" s="80" t="s">
        <v>263</v>
      </c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48" t="str">
        <f>IF(ISERROR(D152*1000),"",(D152*1000))</f>
        <v/>
      </c>
      <c r="AC152" s="48"/>
      <c r="AD152" s="48"/>
      <c r="AE152" s="48"/>
      <c r="AF152" s="48"/>
      <c r="AG152" s="48"/>
      <c r="AH152" s="48"/>
      <c r="AI152" s="48"/>
      <c r="AJ152" s="48"/>
      <c r="AK152" s="80" t="s">
        <v>130</v>
      </c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</row>
    <row r="153" spans="1:66" s="6" customFormat="1" ht="18" customHeight="1">
      <c r="A153" s="85"/>
      <c r="B153" s="85"/>
      <c r="C153" s="85"/>
      <c r="D153" s="81" t="s">
        <v>92</v>
      </c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</row>
    <row r="154" spans="1:66" ht="25.5" customHeight="1">
      <c r="A154" s="32"/>
      <c r="B154" s="32"/>
      <c r="C154" s="33"/>
      <c r="D154" s="44" t="s">
        <v>119</v>
      </c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6"/>
      <c r="T154" s="47" t="s">
        <v>203</v>
      </c>
      <c r="U154" s="41"/>
      <c r="V154" s="94" t="s">
        <v>144</v>
      </c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6"/>
      <c r="AJ154" s="40" t="s">
        <v>85</v>
      </c>
      <c r="AK154" s="41"/>
      <c r="AL154" s="94" t="s">
        <v>165</v>
      </c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6"/>
      <c r="AY154" s="40" t="s">
        <v>86</v>
      </c>
      <c r="AZ154" s="90"/>
      <c r="BA154" s="94" t="s">
        <v>166</v>
      </c>
      <c r="BB154" s="95"/>
      <c r="BC154" s="95"/>
      <c r="BD154" s="95"/>
      <c r="BE154" s="95"/>
      <c r="BF154" s="95"/>
      <c r="BG154" s="95"/>
      <c r="BH154" s="95"/>
      <c r="BI154" s="95"/>
      <c r="BJ154" s="95"/>
      <c r="BK154" s="96"/>
      <c r="BL154" s="32"/>
      <c r="BM154" s="32"/>
      <c r="BN154" s="86"/>
    </row>
    <row r="155" spans="1:66" ht="15.75" customHeight="1">
      <c r="A155" s="85"/>
      <c r="B155" s="85"/>
      <c r="C155" s="85"/>
      <c r="D155" s="91"/>
      <c r="E155" s="92"/>
      <c r="F155" s="92"/>
      <c r="G155" s="92"/>
      <c r="H155" s="92"/>
      <c r="I155" s="92"/>
      <c r="J155" s="92"/>
      <c r="K155" s="92"/>
      <c r="L155" s="93" t="s">
        <v>264</v>
      </c>
      <c r="M155" s="93"/>
      <c r="N155" s="93"/>
      <c r="O155" s="93"/>
      <c r="P155" s="93"/>
      <c r="Q155" s="93"/>
      <c r="R155" s="93"/>
      <c r="S155" s="93"/>
      <c r="T155" s="48" t="str">
        <f>AB152</f>
        <v/>
      </c>
      <c r="U155" s="48"/>
      <c r="V155" s="48"/>
      <c r="W155" s="48"/>
      <c r="X155" s="48"/>
      <c r="Y155" s="48"/>
      <c r="Z155" s="48"/>
      <c r="AA155" s="48"/>
      <c r="AB155" s="80" t="s">
        <v>265</v>
      </c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34" t="str">
        <f>IF(ISERROR(D155/T155),"",(D155*0.7/T155))</f>
        <v/>
      </c>
      <c r="AP155" s="34"/>
      <c r="AQ155" s="34"/>
      <c r="AR155" s="34"/>
      <c r="AS155" s="34"/>
      <c r="AT155" s="80" t="s">
        <v>131</v>
      </c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</row>
    <row r="156" spans="1:66" s="18" customFormat="1" ht="18" customHeight="1">
      <c r="A156" s="59"/>
      <c r="B156" s="59"/>
      <c r="C156" s="89" t="s">
        <v>58</v>
      </c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</row>
    <row r="157" spans="1:66" ht="15.75" customHeight="1">
      <c r="A157" s="59"/>
      <c r="B157" s="59"/>
      <c r="C157" s="59"/>
      <c r="D157" s="61" t="s">
        <v>4</v>
      </c>
      <c r="E157" s="60"/>
      <c r="F157" s="87" t="s">
        <v>192</v>
      </c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8"/>
    </row>
    <row r="158" spans="1:66" ht="33" customHeight="1">
      <c r="A158" s="58"/>
      <c r="B158" s="58"/>
      <c r="C158" s="58"/>
      <c r="D158" s="58"/>
      <c r="E158" s="197"/>
      <c r="F158" s="51" t="s">
        <v>59</v>
      </c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3"/>
      <c r="AD158" s="37" t="s">
        <v>227</v>
      </c>
      <c r="AE158" s="38"/>
      <c r="AF158" s="38"/>
      <c r="AG158" s="38"/>
      <c r="AH158" s="38"/>
      <c r="AI158" s="38"/>
      <c r="AJ158" s="39"/>
      <c r="AK158" s="66" t="s">
        <v>120</v>
      </c>
      <c r="AL158" s="67"/>
      <c r="AM158" s="67"/>
      <c r="AN158" s="67"/>
      <c r="AO158" s="67"/>
      <c r="AP158" s="67"/>
      <c r="AQ158" s="67"/>
      <c r="AR158" s="67"/>
      <c r="AS158" s="68"/>
      <c r="AT158" s="37" t="s">
        <v>121</v>
      </c>
      <c r="AU158" s="38"/>
      <c r="AV158" s="38"/>
      <c r="AW158" s="38"/>
      <c r="AX158" s="198"/>
      <c r="AY158" s="199" t="str">
        <f>IF(ISERROR(ROUNDUP($X$141,0)),"",(ROUNDUP($X$141,0)))</f>
        <v/>
      </c>
      <c r="AZ158" s="200"/>
      <c r="BA158" s="200"/>
      <c r="BB158" s="200"/>
      <c r="BC158" s="65" t="s">
        <v>228</v>
      </c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</row>
    <row r="159" spans="1:66" ht="15.75" customHeight="1">
      <c r="A159" s="58"/>
      <c r="B159" s="58"/>
      <c r="C159" s="58"/>
      <c r="D159" s="58"/>
      <c r="E159" s="197"/>
      <c r="F159" s="42" t="s">
        <v>60</v>
      </c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54">
        <v>10</v>
      </c>
      <c r="AE159" s="54"/>
      <c r="AF159" s="54"/>
      <c r="AG159" s="54"/>
      <c r="AH159" s="54"/>
      <c r="AI159" s="54"/>
      <c r="AJ159" s="54"/>
      <c r="AK159" s="70" t="s">
        <v>207</v>
      </c>
      <c r="AL159" s="70"/>
      <c r="AM159" s="70"/>
      <c r="AN159" s="70"/>
      <c r="AO159" s="70"/>
      <c r="AP159" s="70"/>
      <c r="AQ159" s="70"/>
      <c r="AR159" s="70"/>
      <c r="AS159" s="70"/>
      <c r="AT159" s="194" t="str">
        <f>IF(ISERROR($AD159*$AY$158),"",($AD159*$AY$158))</f>
        <v/>
      </c>
      <c r="AU159" s="195"/>
      <c r="AV159" s="195"/>
      <c r="AW159" s="195"/>
      <c r="AX159" s="196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</row>
    <row r="160" spans="1:66" s="9" customFormat="1" ht="15.75" customHeight="1">
      <c r="A160" s="58"/>
      <c r="B160" s="58"/>
      <c r="C160" s="58"/>
      <c r="D160" s="58"/>
      <c r="E160" s="197"/>
      <c r="F160" s="42" t="s">
        <v>61</v>
      </c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69">
        <v>1</v>
      </c>
      <c r="AE160" s="69"/>
      <c r="AF160" s="69"/>
      <c r="AG160" s="69"/>
      <c r="AH160" s="69"/>
      <c r="AI160" s="69"/>
      <c r="AJ160" s="69"/>
      <c r="AK160" s="70" t="s">
        <v>106</v>
      </c>
      <c r="AL160" s="70"/>
      <c r="AM160" s="70"/>
      <c r="AN160" s="70"/>
      <c r="AO160" s="70"/>
      <c r="AP160" s="70"/>
      <c r="AQ160" s="70"/>
      <c r="AR160" s="70"/>
      <c r="AS160" s="70"/>
      <c r="AT160" s="186" t="str">
        <f t="shared" ref="AT160:AT165" si="0">IF(ISERROR($AD160*$AY$158),"",($AD160*$AY$158))</f>
        <v/>
      </c>
      <c r="AU160" s="187"/>
      <c r="AV160" s="187"/>
      <c r="AW160" s="187"/>
      <c r="AX160" s="188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</row>
    <row r="161" spans="1:66" s="9" customFormat="1" ht="15.75" customHeight="1">
      <c r="A161" s="58"/>
      <c r="B161" s="58"/>
      <c r="C161" s="58"/>
      <c r="D161" s="58"/>
      <c r="E161" s="197"/>
      <c r="F161" s="42" t="s">
        <v>225</v>
      </c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69">
        <v>0.5</v>
      </c>
      <c r="AE161" s="69"/>
      <c r="AF161" s="69"/>
      <c r="AG161" s="69"/>
      <c r="AH161" s="69"/>
      <c r="AI161" s="69"/>
      <c r="AJ161" s="69"/>
      <c r="AK161" s="70" t="s">
        <v>107</v>
      </c>
      <c r="AL161" s="70"/>
      <c r="AM161" s="70"/>
      <c r="AN161" s="70"/>
      <c r="AO161" s="70"/>
      <c r="AP161" s="70"/>
      <c r="AQ161" s="70"/>
      <c r="AR161" s="70"/>
      <c r="AS161" s="70"/>
      <c r="AT161" s="186" t="str">
        <f t="shared" si="0"/>
        <v/>
      </c>
      <c r="AU161" s="187"/>
      <c r="AV161" s="187"/>
      <c r="AW161" s="187"/>
      <c r="AX161" s="188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</row>
    <row r="162" spans="1:66" s="9" customFormat="1" ht="15.75" customHeight="1">
      <c r="A162" s="58"/>
      <c r="B162" s="58"/>
      <c r="C162" s="58"/>
      <c r="D162" s="58"/>
      <c r="E162" s="197"/>
      <c r="F162" s="42" t="s">
        <v>226</v>
      </c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69">
        <v>0.5</v>
      </c>
      <c r="AE162" s="69"/>
      <c r="AF162" s="69"/>
      <c r="AG162" s="69"/>
      <c r="AH162" s="69"/>
      <c r="AI162" s="69"/>
      <c r="AJ162" s="69"/>
      <c r="AK162" s="70" t="s">
        <v>107</v>
      </c>
      <c r="AL162" s="70"/>
      <c r="AM162" s="70"/>
      <c r="AN162" s="70"/>
      <c r="AO162" s="70"/>
      <c r="AP162" s="70"/>
      <c r="AQ162" s="70"/>
      <c r="AR162" s="70"/>
      <c r="AS162" s="70"/>
      <c r="AT162" s="186" t="str">
        <f t="shared" si="0"/>
        <v/>
      </c>
      <c r="AU162" s="187"/>
      <c r="AV162" s="187"/>
      <c r="AW162" s="187"/>
      <c r="AX162" s="188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</row>
    <row r="163" spans="1:66" s="9" customFormat="1" ht="15.75" customHeight="1">
      <c r="A163" s="58"/>
      <c r="B163" s="58"/>
      <c r="C163" s="58"/>
      <c r="D163" s="58"/>
      <c r="E163" s="197"/>
      <c r="F163" s="42" t="s">
        <v>64</v>
      </c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69">
        <v>5</v>
      </c>
      <c r="AE163" s="69"/>
      <c r="AF163" s="69"/>
      <c r="AG163" s="69"/>
      <c r="AH163" s="69"/>
      <c r="AI163" s="69"/>
      <c r="AJ163" s="69"/>
      <c r="AK163" s="70" t="s">
        <v>62</v>
      </c>
      <c r="AL163" s="70"/>
      <c r="AM163" s="70"/>
      <c r="AN163" s="70"/>
      <c r="AO163" s="70"/>
      <c r="AP163" s="70"/>
      <c r="AQ163" s="70"/>
      <c r="AR163" s="70"/>
      <c r="AS163" s="70"/>
      <c r="AT163" s="186" t="str">
        <f t="shared" si="0"/>
        <v/>
      </c>
      <c r="AU163" s="187"/>
      <c r="AV163" s="187"/>
      <c r="AW163" s="187"/>
      <c r="AX163" s="188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</row>
    <row r="164" spans="1:66" s="9" customFormat="1" ht="15.75" customHeight="1">
      <c r="A164" s="58"/>
      <c r="B164" s="58"/>
      <c r="C164" s="58"/>
      <c r="D164" s="58"/>
      <c r="E164" s="197"/>
      <c r="F164" s="42" t="s">
        <v>233</v>
      </c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69">
        <v>31</v>
      </c>
      <c r="AE164" s="69"/>
      <c r="AF164" s="69"/>
      <c r="AG164" s="69"/>
      <c r="AH164" s="69"/>
      <c r="AI164" s="69"/>
      <c r="AJ164" s="69"/>
      <c r="AK164" s="70" t="s">
        <v>110</v>
      </c>
      <c r="AL164" s="70"/>
      <c r="AM164" s="70"/>
      <c r="AN164" s="70"/>
      <c r="AO164" s="70"/>
      <c r="AP164" s="70"/>
      <c r="AQ164" s="70"/>
      <c r="AR164" s="70"/>
      <c r="AS164" s="70"/>
      <c r="AT164" s="186" t="str">
        <f t="shared" si="0"/>
        <v/>
      </c>
      <c r="AU164" s="187"/>
      <c r="AV164" s="187"/>
      <c r="AW164" s="187"/>
      <c r="AX164" s="188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</row>
    <row r="165" spans="1:66" s="9" customFormat="1" ht="15.75" customHeight="1">
      <c r="A165" s="58"/>
      <c r="B165" s="58"/>
      <c r="C165" s="58"/>
      <c r="D165" s="58"/>
      <c r="E165" s="197"/>
      <c r="F165" s="42" t="s">
        <v>109</v>
      </c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55">
        <v>2</v>
      </c>
      <c r="AE165" s="55"/>
      <c r="AF165" s="55"/>
      <c r="AG165" s="55"/>
      <c r="AH165" s="55"/>
      <c r="AI165" s="55"/>
      <c r="AJ165" s="55"/>
      <c r="AK165" s="70" t="s">
        <v>108</v>
      </c>
      <c r="AL165" s="70"/>
      <c r="AM165" s="70"/>
      <c r="AN165" s="70"/>
      <c r="AO165" s="70"/>
      <c r="AP165" s="70"/>
      <c r="AQ165" s="70"/>
      <c r="AR165" s="70"/>
      <c r="AS165" s="70"/>
      <c r="AT165" s="189" t="str">
        <f t="shared" si="0"/>
        <v/>
      </c>
      <c r="AU165" s="190"/>
      <c r="AV165" s="190"/>
      <c r="AW165" s="190"/>
      <c r="AX165" s="191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</row>
    <row r="166" spans="1:66" s="9" customFormat="1" ht="15.75" customHeight="1">
      <c r="A166" s="58"/>
      <c r="B166" s="58"/>
      <c r="C166" s="58"/>
      <c r="D166" s="58"/>
      <c r="E166" s="197"/>
      <c r="F166" s="56" t="s">
        <v>63</v>
      </c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37" t="s">
        <v>111</v>
      </c>
      <c r="AE166" s="38"/>
      <c r="AF166" s="38"/>
      <c r="AG166" s="38"/>
      <c r="AH166" s="38"/>
      <c r="AI166" s="38"/>
      <c r="AJ166" s="39"/>
      <c r="AK166" s="29"/>
      <c r="AL166" s="30"/>
      <c r="AM166" s="30"/>
      <c r="AN166" s="30"/>
      <c r="AO166" s="30"/>
      <c r="AP166" s="30"/>
      <c r="AQ166" s="30"/>
      <c r="AR166" s="30"/>
      <c r="AS166" s="30"/>
      <c r="AT166" s="78" t="str">
        <f>IF(SUM(AT159:AX165)=0,"",SUM(AT159:AX165))</f>
        <v/>
      </c>
      <c r="AU166" s="78"/>
      <c r="AV166" s="78"/>
      <c r="AW166" s="78"/>
      <c r="AX166" s="79"/>
      <c r="AY166" s="74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</row>
    <row r="167" spans="1:66" ht="18.75" customHeight="1">
      <c r="A167" s="58"/>
      <c r="B167" s="58"/>
      <c r="C167" s="58"/>
      <c r="D167" s="62" t="s">
        <v>5</v>
      </c>
      <c r="E167" s="63"/>
      <c r="F167" s="59" t="s">
        <v>65</v>
      </c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</row>
    <row r="168" spans="1:66" ht="15.75" customHeight="1">
      <c r="A168" s="59"/>
      <c r="B168" s="59"/>
      <c r="C168" s="59"/>
      <c r="D168" s="59"/>
      <c r="E168" s="64"/>
      <c r="F168" s="75" t="s">
        <v>68</v>
      </c>
      <c r="G168" s="76"/>
      <c r="H168" s="76"/>
      <c r="I168" s="76"/>
      <c r="J168" s="76"/>
      <c r="K168" s="76" t="s">
        <v>66</v>
      </c>
      <c r="L168" s="76"/>
      <c r="M168" s="76"/>
      <c r="N168" s="76"/>
      <c r="O168" s="76"/>
      <c r="P168" s="76"/>
      <c r="Q168" s="76"/>
      <c r="R168" s="76"/>
      <c r="S168" s="76" t="s">
        <v>67</v>
      </c>
      <c r="T168" s="76"/>
      <c r="U168" s="76"/>
      <c r="V168" s="76"/>
      <c r="W168" s="76"/>
      <c r="X168" s="76"/>
      <c r="Y168" s="77"/>
      <c r="Z168" s="203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</row>
    <row r="169" spans="1:66" ht="15.75" customHeight="1">
      <c r="A169" s="59"/>
      <c r="B169" s="59"/>
      <c r="C169" s="59"/>
      <c r="D169" s="59"/>
      <c r="E169" s="59"/>
      <c r="F169" s="71" t="s">
        <v>69</v>
      </c>
      <c r="G169" s="71"/>
      <c r="H169" s="71"/>
      <c r="I169" s="71"/>
      <c r="J169" s="72"/>
      <c r="K169" s="50" t="s">
        <v>125</v>
      </c>
      <c r="L169" s="50"/>
      <c r="M169" s="50"/>
      <c r="N169" s="50"/>
      <c r="O169" s="50"/>
      <c r="P169" s="50"/>
      <c r="Q169" s="50"/>
      <c r="R169" s="50"/>
      <c r="S169" s="192" t="s">
        <v>70</v>
      </c>
      <c r="T169" s="192"/>
      <c r="U169" s="192"/>
      <c r="V169" s="192"/>
      <c r="W169" s="192"/>
      <c r="X169" s="192"/>
      <c r="Y169" s="192"/>
      <c r="Z169" s="203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</row>
    <row r="170" spans="1:66" ht="15.75" customHeight="1">
      <c r="A170" s="59"/>
      <c r="B170" s="59"/>
      <c r="C170" s="59"/>
      <c r="D170" s="59"/>
      <c r="E170" s="59"/>
      <c r="F170" s="71" t="s">
        <v>71</v>
      </c>
      <c r="G170" s="71"/>
      <c r="H170" s="71"/>
      <c r="I170" s="71"/>
      <c r="J170" s="72"/>
      <c r="K170" s="50" t="s">
        <v>125</v>
      </c>
      <c r="L170" s="50"/>
      <c r="M170" s="50"/>
      <c r="N170" s="50"/>
      <c r="O170" s="50"/>
      <c r="P170" s="50"/>
      <c r="Q170" s="50"/>
      <c r="R170" s="50"/>
      <c r="S170" s="193" t="s">
        <v>72</v>
      </c>
      <c r="T170" s="193"/>
      <c r="U170" s="193"/>
      <c r="V170" s="193"/>
      <c r="W170" s="193"/>
      <c r="X170" s="193"/>
      <c r="Y170" s="193"/>
      <c r="Z170" s="203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</row>
    <row r="171" spans="1:66" ht="15.75" customHeight="1">
      <c r="A171" s="59"/>
      <c r="B171" s="59"/>
      <c r="C171" s="59"/>
      <c r="D171" s="59"/>
      <c r="E171" s="59"/>
      <c r="F171" s="71"/>
      <c r="G171" s="71"/>
      <c r="H171" s="71"/>
      <c r="I171" s="71"/>
      <c r="J171" s="72"/>
      <c r="K171" s="50" t="s">
        <v>145</v>
      </c>
      <c r="L171" s="50"/>
      <c r="M171" s="50"/>
      <c r="N171" s="50"/>
      <c r="O171" s="50"/>
      <c r="P171" s="50"/>
      <c r="Q171" s="50"/>
      <c r="R171" s="50"/>
      <c r="S171" s="43" t="s">
        <v>73</v>
      </c>
      <c r="T171" s="43"/>
      <c r="U171" s="43"/>
      <c r="V171" s="43"/>
      <c r="W171" s="43"/>
      <c r="X171" s="43"/>
      <c r="Y171" s="43"/>
      <c r="Z171" s="203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</row>
    <row r="172" spans="1:66" ht="15.75" customHeight="1">
      <c r="A172" s="59"/>
      <c r="B172" s="59"/>
      <c r="C172" s="59"/>
      <c r="D172" s="59"/>
      <c r="E172" s="59"/>
      <c r="F172" s="71"/>
      <c r="G172" s="71"/>
      <c r="H172" s="71"/>
      <c r="I172" s="71"/>
      <c r="J172" s="72"/>
      <c r="K172" s="50" t="s">
        <v>126</v>
      </c>
      <c r="L172" s="50"/>
      <c r="M172" s="50"/>
      <c r="N172" s="50"/>
      <c r="O172" s="50"/>
      <c r="P172" s="50"/>
      <c r="Q172" s="50"/>
      <c r="R172" s="50"/>
      <c r="S172" s="49" t="s">
        <v>73</v>
      </c>
      <c r="T172" s="49"/>
      <c r="U172" s="49"/>
      <c r="V172" s="49"/>
      <c r="W172" s="49"/>
      <c r="X172" s="49"/>
      <c r="Y172" s="49"/>
      <c r="Z172" s="203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</row>
    <row r="173" spans="1:66" ht="15.75" customHeight="1" thickBot="1">
      <c r="A173" s="24"/>
      <c r="B173" s="24"/>
      <c r="C173" s="24"/>
      <c r="D173" s="24"/>
      <c r="E173" s="24"/>
      <c r="F173" s="71" t="s">
        <v>69</v>
      </c>
      <c r="G173" s="71"/>
      <c r="H173" s="71"/>
      <c r="I173" s="71"/>
      <c r="J173" s="72"/>
      <c r="K173" s="50" t="s">
        <v>126</v>
      </c>
      <c r="L173" s="50"/>
      <c r="M173" s="50"/>
      <c r="N173" s="50"/>
      <c r="O173" s="50"/>
      <c r="P173" s="50"/>
      <c r="Q173" s="50"/>
      <c r="R173" s="50"/>
      <c r="S173" s="185" t="s">
        <v>201</v>
      </c>
      <c r="T173" s="185"/>
      <c r="U173" s="185"/>
      <c r="V173" s="185"/>
      <c r="W173" s="185"/>
      <c r="X173" s="185"/>
      <c r="Y173" s="185"/>
      <c r="Z173" s="203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</row>
    <row r="174" spans="1:66" s="2" customFormat="1" ht="15.75" customHeight="1" thickTop="1">
      <c r="A174" s="59"/>
      <c r="B174" s="59"/>
      <c r="C174" s="59"/>
      <c r="D174" s="61" t="s">
        <v>6</v>
      </c>
      <c r="E174" s="60"/>
      <c r="F174" s="31" t="s">
        <v>100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</row>
    <row r="175" spans="1:66" s="2" customFormat="1" ht="15.75" customHeight="1">
      <c r="A175" s="59"/>
      <c r="B175" s="59"/>
      <c r="C175" s="59"/>
      <c r="D175" s="59"/>
      <c r="E175" s="59"/>
      <c r="F175" s="31" t="s">
        <v>127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</row>
    <row r="176" spans="1:66" s="2" customFormat="1" ht="15.75" customHeight="1">
      <c r="A176" s="59"/>
      <c r="B176" s="59"/>
      <c r="C176" s="59"/>
      <c r="D176" s="61" t="s">
        <v>20</v>
      </c>
      <c r="E176" s="60"/>
      <c r="F176" s="31" t="s">
        <v>193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</row>
    <row r="177" spans="1:66" ht="15.75" customHeight="1">
      <c r="A177" s="59"/>
      <c r="B177" s="59"/>
      <c r="C177" s="59"/>
      <c r="D177" s="61" t="s">
        <v>22</v>
      </c>
      <c r="E177" s="60"/>
      <c r="F177" s="31" t="s">
        <v>194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</row>
    <row r="178" spans="1:66" ht="8.25" customHeigh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60"/>
    </row>
    <row r="179" spans="1:66" s="13" customFormat="1" ht="15.75" customHeight="1">
      <c r="A179" s="35" t="s">
        <v>186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6"/>
    </row>
    <row r="180" spans="1:66" ht="13.5" customHeight="1">
      <c r="A180" s="24"/>
      <c r="B180" s="31" t="s">
        <v>74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</row>
    <row r="181" spans="1:66" ht="13.5" customHeight="1">
      <c r="A181" s="24"/>
      <c r="B181" s="31" t="s">
        <v>195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</row>
    <row r="182" spans="1:66" ht="13.5" customHeight="1">
      <c r="A182" s="24"/>
      <c r="B182" s="31" t="s">
        <v>266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</row>
    <row r="183" spans="1:66" s="2" customFormat="1" ht="13.5" customHeight="1">
      <c r="A183" s="24"/>
      <c r="B183" s="31" t="s">
        <v>267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</row>
    <row r="184" spans="1:66" s="2" customFormat="1" ht="6.7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60"/>
    </row>
    <row r="185" spans="1:66" s="19" customFormat="1" ht="15.75" customHeight="1">
      <c r="A185" s="35" t="s">
        <v>187</v>
      </c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6"/>
    </row>
    <row r="186" spans="1:66" ht="13.5" customHeight="1">
      <c r="A186" s="24"/>
      <c r="B186" s="31" t="s">
        <v>75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</row>
    <row r="187" spans="1:66" ht="13.5" customHeight="1">
      <c r="A187" s="24"/>
      <c r="B187" s="31" t="s">
        <v>94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</row>
    <row r="188" spans="1:66" s="2" customFormat="1" ht="13.5" customHeight="1">
      <c r="A188" s="24"/>
      <c r="B188" s="31" t="s">
        <v>174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</row>
    <row r="189" spans="1:66" ht="13.5" customHeight="1">
      <c r="A189" s="24"/>
      <c r="B189" s="31" t="s">
        <v>213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</row>
    <row r="190" spans="1:66" ht="13.5" customHeight="1">
      <c r="A190" s="24"/>
      <c r="B190" s="31" t="s">
        <v>76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</row>
    <row r="191" spans="1:66" ht="13.5" customHeight="1">
      <c r="A191" s="2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</row>
    <row r="192" spans="1:6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</row>
    <row r="193" spans="1:6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</row>
    <row r="194" spans="1:6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</row>
    <row r="195" spans="1:6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</row>
    <row r="196" spans="1:6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</row>
    <row r="197" spans="1:6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</row>
  </sheetData>
  <sheetProtection sheet="1" formatCells="0" selectLockedCells="1"/>
  <mergeCells count="585">
    <mergeCell ref="AP95:BA95"/>
    <mergeCell ref="H100:K100"/>
    <mergeCell ref="H95:U95"/>
    <mergeCell ref="D99:J99"/>
    <mergeCell ref="K99:L99"/>
    <mergeCell ref="D100:G100"/>
    <mergeCell ref="U106:X106"/>
    <mergeCell ref="AL7:BN7"/>
    <mergeCell ref="Z168:BN173"/>
    <mergeCell ref="I116:BN116"/>
    <mergeCell ref="AD91:AE91"/>
    <mergeCell ref="J89:X89"/>
    <mergeCell ref="D93:BN93"/>
    <mergeCell ref="AO92:AV92"/>
    <mergeCell ref="V146:W146"/>
    <mergeCell ref="V94:W94"/>
    <mergeCell ref="D157:E157"/>
    <mergeCell ref="C7:G7"/>
    <mergeCell ref="AE7:AJ7"/>
    <mergeCell ref="I7:AD7"/>
    <mergeCell ref="D89:I89"/>
    <mergeCell ref="A126:BN126"/>
    <mergeCell ref="AP100:BN100"/>
    <mergeCell ref="B109:BN109"/>
    <mergeCell ref="A158:E166"/>
    <mergeCell ref="AK160:AS160"/>
    <mergeCell ref="AK161:AS161"/>
    <mergeCell ref="AO113:AQ113"/>
    <mergeCell ref="AK165:AS165"/>
    <mergeCell ref="V154:AI154"/>
    <mergeCell ref="AR146:BF146"/>
    <mergeCell ref="D144:H144"/>
    <mergeCell ref="A116:B116"/>
    <mergeCell ref="A118:B118"/>
    <mergeCell ref="AA150:AM150"/>
    <mergeCell ref="AN150:AO150"/>
    <mergeCell ref="AP146:AQ146"/>
    <mergeCell ref="BA154:BK154"/>
    <mergeCell ref="AT158:AX158"/>
    <mergeCell ref="AT164:AX164"/>
    <mergeCell ref="F163:AC163"/>
    <mergeCell ref="AT161:AX161"/>
    <mergeCell ref="AK164:AS164"/>
    <mergeCell ref="AD162:AJ162"/>
    <mergeCell ref="AY158:BB158"/>
    <mergeCell ref="AT162:AX162"/>
    <mergeCell ref="A99:C99"/>
    <mergeCell ref="S173:Y173"/>
    <mergeCell ref="D174:E174"/>
    <mergeCell ref="F175:BN175"/>
    <mergeCell ref="AT163:AX163"/>
    <mergeCell ref="AT165:AX165"/>
    <mergeCell ref="F169:J169"/>
    <mergeCell ref="S169:Y169"/>
    <mergeCell ref="S170:Y170"/>
    <mergeCell ref="AO99:BI99"/>
    <mergeCell ref="A104:C104"/>
    <mergeCell ref="A102:C102"/>
    <mergeCell ref="A103:C103"/>
    <mergeCell ref="BJ99:BN99"/>
    <mergeCell ref="AM99:AN99"/>
    <mergeCell ref="I106:T106"/>
    <mergeCell ref="A111:B111"/>
    <mergeCell ref="D147:H147"/>
    <mergeCell ref="AJ147:BN147"/>
    <mergeCell ref="U140:V140"/>
    <mergeCell ref="AC141:BN141"/>
    <mergeCell ref="AD164:AJ164"/>
    <mergeCell ref="AT159:AX159"/>
    <mergeCell ref="AT160:AX160"/>
    <mergeCell ref="D149:BN149"/>
    <mergeCell ref="A147:C147"/>
    <mergeCell ref="I147:AE147"/>
    <mergeCell ref="A152:C152"/>
    <mergeCell ref="A149:C149"/>
    <mergeCell ref="A150:C150"/>
    <mergeCell ref="AB152:AJ152"/>
    <mergeCell ref="C148:BN148"/>
    <mergeCell ref="AP150:BE150"/>
    <mergeCell ref="Y150:Z150"/>
    <mergeCell ref="BF150:BN150"/>
    <mergeCell ref="A143:C143"/>
    <mergeCell ref="A144:C144"/>
    <mergeCell ref="W144:Z144"/>
    <mergeCell ref="A145:C145"/>
    <mergeCell ref="A146:C146"/>
    <mergeCell ref="D146:U146"/>
    <mergeCell ref="X146:AO146"/>
    <mergeCell ref="D145:BN145"/>
    <mergeCell ref="I144:V144"/>
    <mergeCell ref="BG146:BN146"/>
    <mergeCell ref="AA144:AK144"/>
    <mergeCell ref="AQ144:BN144"/>
    <mergeCell ref="A139:C139"/>
    <mergeCell ref="A140:C140"/>
    <mergeCell ref="A141:C141"/>
    <mergeCell ref="W140:AE140"/>
    <mergeCell ref="AF140:AG140"/>
    <mergeCell ref="D140:T140"/>
    <mergeCell ref="D139:BN139"/>
    <mergeCell ref="BC140:BN140"/>
    <mergeCell ref="D141:H141"/>
    <mergeCell ref="AH140:BB140"/>
    <mergeCell ref="F114:BN114"/>
    <mergeCell ref="F115:BN115"/>
    <mergeCell ref="A114:E114"/>
    <mergeCell ref="A115:E115"/>
    <mergeCell ref="F117:BN117"/>
    <mergeCell ref="F119:BN119"/>
    <mergeCell ref="F116:H116"/>
    <mergeCell ref="D138:J138"/>
    <mergeCell ref="Y137:Z137"/>
    <mergeCell ref="AA137:AQ137"/>
    <mergeCell ref="K138:Y138"/>
    <mergeCell ref="Z138:AD138"/>
    <mergeCell ref="AX137:BN138"/>
    <mergeCell ref="A124:E124"/>
    <mergeCell ref="F123:BN123"/>
    <mergeCell ref="C116:E116"/>
    <mergeCell ref="C119:E119"/>
    <mergeCell ref="F120:BN120"/>
    <mergeCell ref="A117:E117"/>
    <mergeCell ref="F121:BN121"/>
    <mergeCell ref="A122:BN122"/>
    <mergeCell ref="C120:E120"/>
    <mergeCell ref="A123:B123"/>
    <mergeCell ref="A131:E131"/>
    <mergeCell ref="A100:C100"/>
    <mergeCell ref="D103:J103"/>
    <mergeCell ref="Y92:AD92"/>
    <mergeCell ref="A94:C94"/>
    <mergeCell ref="A95:C95"/>
    <mergeCell ref="V95:Y95"/>
    <mergeCell ref="A101:C101"/>
    <mergeCell ref="D92:I92"/>
    <mergeCell ref="M99:AL99"/>
    <mergeCell ref="X94:AL94"/>
    <mergeCell ref="L100:R100"/>
    <mergeCell ref="D95:G95"/>
    <mergeCell ref="Z95:AI95"/>
    <mergeCell ref="AL95:AO95"/>
    <mergeCell ref="AJ95:AK95"/>
    <mergeCell ref="A96:BN96"/>
    <mergeCell ref="D98:BN98"/>
    <mergeCell ref="A93:C93"/>
    <mergeCell ref="B97:BN97"/>
    <mergeCell ref="A98:C98"/>
    <mergeCell ref="AM94:AN94"/>
    <mergeCell ref="D94:U94"/>
    <mergeCell ref="AO94:BE94"/>
    <mergeCell ref="BB95:BN95"/>
    <mergeCell ref="BF94:BN94"/>
    <mergeCell ref="C74:BN74"/>
    <mergeCell ref="AE79:BN79"/>
    <mergeCell ref="A80:BN80"/>
    <mergeCell ref="B75:BN75"/>
    <mergeCell ref="C76:BN76"/>
    <mergeCell ref="AM77:BN77"/>
    <mergeCell ref="D78:T78"/>
    <mergeCell ref="A77:C77"/>
    <mergeCell ref="A78:C78"/>
    <mergeCell ref="A82:C82"/>
    <mergeCell ref="U78:Y78"/>
    <mergeCell ref="S83:T83"/>
    <mergeCell ref="Z78:BN78"/>
    <mergeCell ref="D82:BN82"/>
    <mergeCell ref="AZ83:BN83"/>
    <mergeCell ref="A79:C79"/>
    <mergeCell ref="D77:AF77"/>
    <mergeCell ref="B81:BN81"/>
    <mergeCell ref="D83:R83"/>
    <mergeCell ref="A84:C84"/>
    <mergeCell ref="A86:C86"/>
    <mergeCell ref="AK88:AY88"/>
    <mergeCell ref="D86:K86"/>
    <mergeCell ref="AK92:AN92"/>
    <mergeCell ref="A88:C88"/>
    <mergeCell ref="AF91:AO91"/>
    <mergeCell ref="Q86:BN86"/>
    <mergeCell ref="AE92:AJ92"/>
    <mergeCell ref="AZ89:BN89"/>
    <mergeCell ref="A89:C89"/>
    <mergeCell ref="A92:C92"/>
    <mergeCell ref="U88:AH88"/>
    <mergeCell ref="AI88:AJ88"/>
    <mergeCell ref="S88:T88"/>
    <mergeCell ref="D87:BN87"/>
    <mergeCell ref="AW92:AZ92"/>
    <mergeCell ref="D91:K91"/>
    <mergeCell ref="D90:BN90"/>
    <mergeCell ref="X91:AC91"/>
    <mergeCell ref="A87:C87"/>
    <mergeCell ref="AZ88:BN88"/>
    <mergeCell ref="N91:U91"/>
    <mergeCell ref="AT89:AY89"/>
    <mergeCell ref="V91:W91"/>
    <mergeCell ref="Y89:AB89"/>
    <mergeCell ref="AC89:AS89"/>
    <mergeCell ref="J92:X92"/>
    <mergeCell ref="A57:E57"/>
    <mergeCell ref="AP57:AQ57"/>
    <mergeCell ref="F57:U57"/>
    <mergeCell ref="V57:W57"/>
    <mergeCell ref="F56:BN56"/>
    <mergeCell ref="BH52:BN52"/>
    <mergeCell ref="AR52:BG52"/>
    <mergeCell ref="AB59:AG59"/>
    <mergeCell ref="AH59:AL59"/>
    <mergeCell ref="AM59:AR59"/>
    <mergeCell ref="BM57:BN57"/>
    <mergeCell ref="X57:AO57"/>
    <mergeCell ref="AR57:BL57"/>
    <mergeCell ref="L59:AA59"/>
    <mergeCell ref="V52:W52"/>
    <mergeCell ref="X52:AO52"/>
    <mergeCell ref="AP52:AQ52"/>
    <mergeCell ref="A58:BN58"/>
    <mergeCell ref="A59:E59"/>
    <mergeCell ref="AR47:AS47"/>
    <mergeCell ref="AZ49:BN49"/>
    <mergeCell ref="A56:E56"/>
    <mergeCell ref="A51:E51"/>
    <mergeCell ref="A52:E52"/>
    <mergeCell ref="A55:BN55"/>
    <mergeCell ref="F52:U52"/>
    <mergeCell ref="A54:E54"/>
    <mergeCell ref="AH54:AM54"/>
    <mergeCell ref="W54:AB54"/>
    <mergeCell ref="AN54:BN54"/>
    <mergeCell ref="AT47:BA47"/>
    <mergeCell ref="F27:BN27"/>
    <mergeCell ref="T26:V26"/>
    <mergeCell ref="C40:E40"/>
    <mergeCell ref="A29:E29"/>
    <mergeCell ref="C26:E26"/>
    <mergeCell ref="I32:BN32"/>
    <mergeCell ref="Q39:T39"/>
    <mergeCell ref="A40:B40"/>
    <mergeCell ref="A37:B37"/>
    <mergeCell ref="A38:E38"/>
    <mergeCell ref="C39:E39"/>
    <mergeCell ref="A39:B39"/>
    <mergeCell ref="C22:AZ22"/>
    <mergeCell ref="Z17:BN17"/>
    <mergeCell ref="A26:B26"/>
    <mergeCell ref="Z18:BN18"/>
    <mergeCell ref="AY25:BD25"/>
    <mergeCell ref="Z19:BN19"/>
    <mergeCell ref="BG22:BN22"/>
    <mergeCell ref="BE25:BN25"/>
    <mergeCell ref="AF26:BN26"/>
    <mergeCell ref="A142:C142"/>
    <mergeCell ref="I141:W141"/>
    <mergeCell ref="X141:AB141"/>
    <mergeCell ref="A105:C105"/>
    <mergeCell ref="F41:BN41"/>
    <mergeCell ref="U17:Y17"/>
    <mergeCell ref="U18:Y18"/>
    <mergeCell ref="U19:Y19"/>
    <mergeCell ref="AC26:AE26"/>
    <mergeCell ref="D17:S17"/>
    <mergeCell ref="D18:S18"/>
    <mergeCell ref="C23:AZ23"/>
    <mergeCell ref="C25:E25"/>
    <mergeCell ref="F25:AX25"/>
    <mergeCell ref="D19:S19"/>
    <mergeCell ref="U39:BN39"/>
    <mergeCell ref="F40:BN40"/>
    <mergeCell ref="F30:H30"/>
    <mergeCell ref="F32:H32"/>
    <mergeCell ref="A33:H33"/>
    <mergeCell ref="A25:B25"/>
    <mergeCell ref="A30:E30"/>
    <mergeCell ref="A32:E32"/>
    <mergeCell ref="I30:BN30"/>
    <mergeCell ref="A16:C16"/>
    <mergeCell ref="A17:C17"/>
    <mergeCell ref="A18:C18"/>
    <mergeCell ref="A19:C19"/>
    <mergeCell ref="D16:S16"/>
    <mergeCell ref="AH113:AJ113"/>
    <mergeCell ref="C110:BN110"/>
    <mergeCell ref="A106:C106"/>
    <mergeCell ref="A110:B110"/>
    <mergeCell ref="A112:B112"/>
    <mergeCell ref="I33:BN33"/>
    <mergeCell ref="W26:AB26"/>
    <mergeCell ref="F38:BN38"/>
    <mergeCell ref="I31:BN31"/>
    <mergeCell ref="BG23:BN23"/>
    <mergeCell ref="F39:P39"/>
    <mergeCell ref="A27:E27"/>
    <mergeCell ref="A28:E28"/>
    <mergeCell ref="F28:BN28"/>
    <mergeCell ref="F29:H29"/>
    <mergeCell ref="F35:H35"/>
    <mergeCell ref="Z16:BN16"/>
    <mergeCell ref="U16:Y16"/>
    <mergeCell ref="BA22:BF22"/>
    <mergeCell ref="Y106:AI106"/>
    <mergeCell ref="AH103:AL103"/>
    <mergeCell ref="BL105:BN105"/>
    <mergeCell ref="F130:BN130"/>
    <mergeCell ref="AJ106:AN106"/>
    <mergeCell ref="D106:H106"/>
    <mergeCell ref="D105:X105"/>
    <mergeCell ref="O103:U103"/>
    <mergeCell ref="A130:E130"/>
    <mergeCell ref="Y105:Z105"/>
    <mergeCell ref="F113:AG113"/>
    <mergeCell ref="A108:BN108"/>
    <mergeCell ref="C113:E113"/>
    <mergeCell ref="C111:E111"/>
    <mergeCell ref="A113:B113"/>
    <mergeCell ref="AM103:BN103"/>
    <mergeCell ref="D104:BN104"/>
    <mergeCell ref="AO106:BN106"/>
    <mergeCell ref="AR113:BN113"/>
    <mergeCell ref="K103:N103"/>
    <mergeCell ref="C123:E123"/>
    <mergeCell ref="A120:B120"/>
    <mergeCell ref="F111:BN111"/>
    <mergeCell ref="AK113:AN113"/>
    <mergeCell ref="D137:M137"/>
    <mergeCell ref="A137:C137"/>
    <mergeCell ref="A138:C138"/>
    <mergeCell ref="A135:B135"/>
    <mergeCell ref="A132:B132"/>
    <mergeCell ref="C132:E132"/>
    <mergeCell ref="N137:O137"/>
    <mergeCell ref="P137:X137"/>
    <mergeCell ref="F132:BN132"/>
    <mergeCell ref="A129:E129"/>
    <mergeCell ref="F125:BN125"/>
    <mergeCell ref="B134:BN134"/>
    <mergeCell ref="S100:AH100"/>
    <mergeCell ref="AI100:AO100"/>
    <mergeCell ref="V102:AM102"/>
    <mergeCell ref="D142:BN142"/>
    <mergeCell ref="BE143:BN143"/>
    <mergeCell ref="V143:W143"/>
    <mergeCell ref="X143:AK143"/>
    <mergeCell ref="AL143:AM143"/>
    <mergeCell ref="D143:U143"/>
    <mergeCell ref="AN143:BD143"/>
    <mergeCell ref="C135:BN135"/>
    <mergeCell ref="A133:BN133"/>
    <mergeCell ref="D101:BN101"/>
    <mergeCell ref="D102:S102"/>
    <mergeCell ref="BJ102:BN102"/>
    <mergeCell ref="V103:AG103"/>
    <mergeCell ref="C128:E128"/>
    <mergeCell ref="A107:BN107"/>
    <mergeCell ref="AA105:AO105"/>
    <mergeCell ref="T102:U102"/>
    <mergeCell ref="F131:BN131"/>
    <mergeCell ref="AP102:BI102"/>
    <mergeCell ref="AL144:AP144"/>
    <mergeCell ref="A148:B148"/>
    <mergeCell ref="I34:BN34"/>
    <mergeCell ref="I29:BN29"/>
    <mergeCell ref="A53:BN53"/>
    <mergeCell ref="AC54:AG54"/>
    <mergeCell ref="F54:K54"/>
    <mergeCell ref="L54:V54"/>
    <mergeCell ref="AP105:AQ105"/>
    <mergeCell ref="B127:BN127"/>
    <mergeCell ref="AR105:BK105"/>
    <mergeCell ref="A119:B119"/>
    <mergeCell ref="A121:E121"/>
    <mergeCell ref="C62:E62"/>
    <mergeCell ref="F63:BN63"/>
    <mergeCell ref="F128:BN128"/>
    <mergeCell ref="F129:BN129"/>
    <mergeCell ref="A136:C136"/>
    <mergeCell ref="D136:BN136"/>
    <mergeCell ref="F124:BN124"/>
    <mergeCell ref="A125:E125"/>
    <mergeCell ref="A128:B128"/>
    <mergeCell ref="AN102:AO102"/>
    <mergeCell ref="C63:E63"/>
    <mergeCell ref="AS59:BN59"/>
    <mergeCell ref="F59:K59"/>
    <mergeCell ref="A20:BN20"/>
    <mergeCell ref="B21:BN21"/>
    <mergeCell ref="A24:BN24"/>
    <mergeCell ref="BA23:BF23"/>
    <mergeCell ref="F26:S26"/>
    <mergeCell ref="C37:E37"/>
    <mergeCell ref="F36:BN36"/>
    <mergeCell ref="I35:BN35"/>
    <mergeCell ref="A35:E35"/>
    <mergeCell ref="F34:H34"/>
    <mergeCell ref="A34:E34"/>
    <mergeCell ref="F37:BN37"/>
    <mergeCell ref="C36:E36"/>
    <mergeCell ref="A36:B36"/>
    <mergeCell ref="A23:B23"/>
    <mergeCell ref="A22:B22"/>
    <mergeCell ref="A31:H31"/>
    <mergeCell ref="AE49:AR49"/>
    <mergeCell ref="F44:BN44"/>
    <mergeCell ref="F49:I49"/>
    <mergeCell ref="AS49:AY49"/>
    <mergeCell ref="F42:BN42"/>
    <mergeCell ref="A50:BN50"/>
    <mergeCell ref="F51:BN51"/>
    <mergeCell ref="A41:B41"/>
    <mergeCell ref="C41:E41"/>
    <mergeCell ref="C42:E42"/>
    <mergeCell ref="A42:B42"/>
    <mergeCell ref="A43:E43"/>
    <mergeCell ref="A44:E44"/>
    <mergeCell ref="A46:E46"/>
    <mergeCell ref="A47:E47"/>
    <mergeCell ref="V47:AB47"/>
    <mergeCell ref="F47:S47"/>
    <mergeCell ref="F43:BN43"/>
    <mergeCell ref="T47:U47"/>
    <mergeCell ref="A45:BN45"/>
    <mergeCell ref="F46:BN46"/>
    <mergeCell ref="J49:X49"/>
    <mergeCell ref="BB47:BN47"/>
    <mergeCell ref="AC47:AD47"/>
    <mergeCell ref="AE47:AQ47"/>
    <mergeCell ref="Y49:AD49"/>
    <mergeCell ref="A48:BN48"/>
    <mergeCell ref="A49:E49"/>
    <mergeCell ref="A5:BN5"/>
    <mergeCell ref="A8:BN8"/>
    <mergeCell ref="C15:BN15"/>
    <mergeCell ref="A6:BN6"/>
    <mergeCell ref="A11:BN11"/>
    <mergeCell ref="B14:BN14"/>
    <mergeCell ref="A15:B15"/>
    <mergeCell ref="A9:BN9"/>
    <mergeCell ref="A10:B10"/>
    <mergeCell ref="C10:BN10"/>
    <mergeCell ref="B12:BN12"/>
    <mergeCell ref="A13:B13"/>
    <mergeCell ref="C13:BN13"/>
    <mergeCell ref="A7:B7"/>
    <mergeCell ref="AP91:BN91"/>
    <mergeCell ref="A74:B74"/>
    <mergeCell ref="D79:Y79"/>
    <mergeCell ref="Z79:AD79"/>
    <mergeCell ref="A76:B76"/>
    <mergeCell ref="AG77:AL77"/>
    <mergeCell ref="A60:BN60"/>
    <mergeCell ref="B61:BN61"/>
    <mergeCell ref="F62:BN62"/>
    <mergeCell ref="A62:B62"/>
    <mergeCell ref="A63:B63"/>
    <mergeCell ref="A68:B68"/>
    <mergeCell ref="C68:E68"/>
    <mergeCell ref="A64:E64"/>
    <mergeCell ref="C65:E65"/>
    <mergeCell ref="A65:B65"/>
    <mergeCell ref="A69:E69"/>
    <mergeCell ref="A70:E70"/>
    <mergeCell ref="A71:E71"/>
    <mergeCell ref="Z71:BN71"/>
    <mergeCell ref="A67:E67"/>
    <mergeCell ref="Z70:BN70"/>
    <mergeCell ref="L86:P86"/>
    <mergeCell ref="AI83:AJ83"/>
    <mergeCell ref="B73:BN73"/>
    <mergeCell ref="J84:P84"/>
    <mergeCell ref="Q84:V84"/>
    <mergeCell ref="W84:AG84"/>
    <mergeCell ref="A83:C83"/>
    <mergeCell ref="AK83:AY83"/>
    <mergeCell ref="AH84:AM84"/>
    <mergeCell ref="AN84:BN84"/>
    <mergeCell ref="D84:I84"/>
    <mergeCell ref="F64:BN64"/>
    <mergeCell ref="BA92:BN92"/>
    <mergeCell ref="F65:BN65"/>
    <mergeCell ref="F66:BN66"/>
    <mergeCell ref="F67:BN67"/>
    <mergeCell ref="F68:BN68"/>
    <mergeCell ref="A72:BN72"/>
    <mergeCell ref="A90:C90"/>
    <mergeCell ref="AF147:AI147"/>
    <mergeCell ref="C112:BN112"/>
    <mergeCell ref="C118:BN118"/>
    <mergeCell ref="U83:AH83"/>
    <mergeCell ref="D88:R88"/>
    <mergeCell ref="F71:S71"/>
    <mergeCell ref="AM138:AQ138"/>
    <mergeCell ref="F69:BN69"/>
    <mergeCell ref="L91:M91"/>
    <mergeCell ref="A85:BN85"/>
    <mergeCell ref="T71:Y71"/>
    <mergeCell ref="T70:Y70"/>
    <mergeCell ref="F70:S70"/>
    <mergeCell ref="A66:B66"/>
    <mergeCell ref="C66:E66"/>
    <mergeCell ref="A91:C91"/>
    <mergeCell ref="AB155:AN155"/>
    <mergeCell ref="D153:BN153"/>
    <mergeCell ref="D150:X150"/>
    <mergeCell ref="AK152:BN152"/>
    <mergeCell ref="D152:I152"/>
    <mergeCell ref="A151:BN151"/>
    <mergeCell ref="J152:AA152"/>
    <mergeCell ref="BL154:BN154"/>
    <mergeCell ref="F157:BN157"/>
    <mergeCell ref="A153:C153"/>
    <mergeCell ref="A157:C157"/>
    <mergeCell ref="C156:BN156"/>
    <mergeCell ref="AY154:AZ154"/>
    <mergeCell ref="D155:K155"/>
    <mergeCell ref="L155:S155"/>
    <mergeCell ref="AT155:BN155"/>
    <mergeCell ref="AL154:AX154"/>
    <mergeCell ref="A155:C155"/>
    <mergeCell ref="A156:B156"/>
    <mergeCell ref="AK163:AS163"/>
    <mergeCell ref="F170:J172"/>
    <mergeCell ref="F167:BN167"/>
    <mergeCell ref="F173:J173"/>
    <mergeCell ref="F165:AC165"/>
    <mergeCell ref="AY159:BN166"/>
    <mergeCell ref="AK162:AS162"/>
    <mergeCell ref="AK159:AS159"/>
    <mergeCell ref="S171:Y171"/>
    <mergeCell ref="F168:J168"/>
    <mergeCell ref="K168:R168"/>
    <mergeCell ref="S168:Y168"/>
    <mergeCell ref="K169:R169"/>
    <mergeCell ref="F161:AC161"/>
    <mergeCell ref="AT166:AX166"/>
    <mergeCell ref="AD166:AJ166"/>
    <mergeCell ref="F162:AC162"/>
    <mergeCell ref="B181:BN181"/>
    <mergeCell ref="D177:E177"/>
    <mergeCell ref="F177:BN177"/>
    <mergeCell ref="A178:BN178"/>
    <mergeCell ref="K171:R171"/>
    <mergeCell ref="A177:C177"/>
    <mergeCell ref="A167:C167"/>
    <mergeCell ref="D167:E167"/>
    <mergeCell ref="A168:E172"/>
    <mergeCell ref="A174:C174"/>
    <mergeCell ref="A175:E175"/>
    <mergeCell ref="K173:R173"/>
    <mergeCell ref="F176:BN176"/>
    <mergeCell ref="F174:BN174"/>
    <mergeCell ref="A176:C176"/>
    <mergeCell ref="D176:E176"/>
    <mergeCell ref="B191:BN191"/>
    <mergeCell ref="B182:BN182"/>
    <mergeCell ref="B183:BN183"/>
    <mergeCell ref="A184:BN184"/>
    <mergeCell ref="A185:BN185"/>
    <mergeCell ref="B188:BN188"/>
    <mergeCell ref="B186:BN186"/>
    <mergeCell ref="B189:BN189"/>
    <mergeCell ref="B187:BN187"/>
    <mergeCell ref="B190:BN190"/>
    <mergeCell ref="B180:BN180"/>
    <mergeCell ref="A154:C154"/>
    <mergeCell ref="AO155:AS155"/>
    <mergeCell ref="A179:BN179"/>
    <mergeCell ref="AD158:AJ158"/>
    <mergeCell ref="AJ154:AK154"/>
    <mergeCell ref="F159:AC159"/>
    <mergeCell ref="D154:S154"/>
    <mergeCell ref="T154:U154"/>
    <mergeCell ref="T155:AA155"/>
    <mergeCell ref="S172:Y172"/>
    <mergeCell ref="K170:R170"/>
    <mergeCell ref="K172:R172"/>
    <mergeCell ref="F158:AC158"/>
    <mergeCell ref="AD159:AJ159"/>
    <mergeCell ref="F160:AC160"/>
    <mergeCell ref="F164:AC164"/>
    <mergeCell ref="AD165:AJ165"/>
    <mergeCell ref="F166:AC166"/>
    <mergeCell ref="BC158:BN158"/>
    <mergeCell ref="AK158:AS158"/>
    <mergeCell ref="AD163:AJ163"/>
    <mergeCell ref="AD160:AJ160"/>
    <mergeCell ref="AD161:AJ161"/>
  </mergeCells>
  <pageMargins left="0.7" right="0.7" top="0.75" bottom="0.75" header="0.3" footer="0.3"/>
  <pageSetup scale="87" fitToHeight="99" orientation="portrait"/>
  <rowBreaks count="3" manualBreakCount="3">
    <brk id="50" max="16383" man="1"/>
    <brk id="96" max="16383" man="1"/>
    <brk id="144" max="16383" man="1"/>
  </rowBreaks>
  <ignoredErrors>
    <ignoredError sqref="C62:C63 B90 C111 B128:C132 F169:J172 AE159:AJ165 B87 C157:D158 B84 C25:C26 B82:B83 B89 C174:D177 C36:C37 C39:C42 C65:C66 C68 C114:D115 C113 C117:D117 C116 C121:D121 C119 C120 C124:D124 C159:D172 F17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6A5590108B44881542023E2200A4F" ma:contentTypeVersion="0" ma:contentTypeDescription="Create a new document." ma:contentTypeScope="" ma:versionID="762c768c81df293059d8a225f58e347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1AF1DC0-6D2A-4AF7-A067-DB24E660E5A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B326219-0062-4029-8E36-90E7156E2C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BDAA79-3649-43AA-B1A3-AB23286501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Pooled Screening Protocol</vt:lpstr>
    </vt:vector>
  </TitlesOfParts>
  <Company>Dharmacon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Laboratory protocols and calculation tracking worksheet</dc:title>
  <dc:subject>Pooled screening</dc:subject>
  <dc:creator>HM</dc:creator>
  <cp:keywords>pooled screening</cp:keywords>
  <cp:lastModifiedBy>Renee Reeves</cp:lastModifiedBy>
  <cp:lastPrinted>2015-06-12T14:11:25Z</cp:lastPrinted>
  <dcterms:created xsi:type="dcterms:W3CDTF">2012-09-13T21:45:21Z</dcterms:created>
  <dcterms:modified xsi:type="dcterms:W3CDTF">2024-03-08T01:29:40Z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